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1075" windowHeight="9660" tabRatio="910"/>
  </bookViews>
  <sheets>
    <sheet name="рейтинг ОУ" sheetId="1" r:id="rId1"/>
    <sheet name="подробный рейтинг ОУ" sheetId="2" r:id="rId2"/>
    <sheet name="подробный рейтинг сайтов" sheetId="25" r:id="rId3"/>
    <sheet name="рейтинг сайтов по новостям" sheetId="26" r:id="rId4"/>
    <sheet name="Глядень" sheetId="3" r:id="rId5"/>
    <sheet name="Дорохово" sheetId="12" r:id="rId6"/>
    <sheet name="Краснополянск" sheetId="14" r:id="rId7"/>
    <sheet name="Крутояр" sheetId="15" r:id="rId8"/>
    <sheet name="Павловка" sheetId="24" r:id="rId9"/>
    <sheet name="Подсосный" sheetId="23" r:id="rId10"/>
    <sheet name="Преображенка" sheetId="22" r:id="rId11"/>
    <sheet name="Сахапта" sheetId="20" r:id="rId12"/>
    <sheet name="Сохновка" sheetId="21" r:id="rId13"/>
    <sheet name="Степной" sheetId="19" r:id="rId14"/>
    <sheet name="Антропово" sheetId="18" r:id="rId15"/>
    <sheet name="Медведск" sheetId="17" r:id="rId16"/>
    <sheet name="Сереж" sheetId="16" r:id="rId17"/>
  </sheets>
  <calcPr calcId="124519"/>
</workbook>
</file>

<file path=xl/calcChain.xml><?xml version="1.0" encoding="utf-8"?>
<calcChain xmlns="http://schemas.openxmlformats.org/spreadsheetml/2006/main">
  <c r="F13" i="1"/>
  <c r="F12"/>
  <c r="F16" l="1"/>
  <c r="F15"/>
  <c r="F14"/>
  <c r="F11"/>
  <c r="F10"/>
  <c r="F9"/>
  <c r="F8"/>
  <c r="F7"/>
  <c r="F6"/>
  <c r="F5"/>
  <c r="F4"/>
  <c r="I82" i="2"/>
  <c r="I46"/>
  <c r="I43"/>
  <c r="I40"/>
  <c r="I37"/>
  <c r="I34"/>
  <c r="I31"/>
  <c r="I28"/>
  <c r="I25"/>
  <c r="I21"/>
  <c r="I19"/>
  <c r="I18"/>
  <c r="I15"/>
  <c r="I14"/>
  <c r="I10"/>
  <c r="I6"/>
  <c r="H62" i="23"/>
  <c r="H82" i="2"/>
  <c r="H46"/>
  <c r="H43"/>
  <c r="H40"/>
  <c r="H37"/>
  <c r="H34"/>
  <c r="H31"/>
  <c r="H28"/>
  <c r="H25"/>
  <c r="H21"/>
  <c r="H19"/>
  <c r="H18"/>
  <c r="H15"/>
  <c r="H14"/>
  <c r="H10"/>
  <c r="H6"/>
  <c r="H62" i="24"/>
  <c r="G46" i="2"/>
  <c r="G43"/>
  <c r="G40"/>
  <c r="G37"/>
  <c r="G34"/>
  <c r="G31"/>
  <c r="G28"/>
  <c r="G25"/>
  <c r="G21"/>
  <c r="G19"/>
  <c r="G18"/>
  <c r="G15"/>
  <c r="G14"/>
  <c r="G82" s="1"/>
  <c r="G10"/>
  <c r="G6"/>
  <c r="F82"/>
  <c r="F46"/>
  <c r="F43"/>
  <c r="F40"/>
  <c r="F37"/>
  <c r="F34"/>
  <c r="F31"/>
  <c r="F28"/>
  <c r="F25"/>
  <c r="F21"/>
  <c r="F19"/>
  <c r="F18"/>
  <c r="F15"/>
  <c r="F14"/>
  <c r="F10"/>
  <c r="F6"/>
  <c r="E82"/>
  <c r="I21" i="3"/>
  <c r="H62"/>
  <c r="D82" i="2"/>
  <c r="J82"/>
  <c r="J46"/>
  <c r="J43"/>
  <c r="J40"/>
  <c r="J37"/>
  <c r="J34"/>
  <c r="J31"/>
  <c r="J28"/>
  <c r="J25"/>
  <c r="J21"/>
  <c r="J19"/>
  <c r="J18"/>
  <c r="J15"/>
  <c r="J14"/>
  <c r="J10"/>
  <c r="J6"/>
  <c r="H62" i="22"/>
  <c r="K82" i="2"/>
  <c r="K55"/>
  <c r="K46"/>
  <c r="K43"/>
  <c r="K40"/>
  <c r="K37"/>
  <c r="K34"/>
  <c r="K31"/>
  <c r="K28"/>
  <c r="K25"/>
  <c r="K21"/>
  <c r="K19"/>
  <c r="K18"/>
  <c r="K15"/>
  <c r="K14"/>
  <c r="K10"/>
  <c r="K6"/>
  <c r="H62" i="20"/>
  <c r="L82" i="2"/>
  <c r="L46"/>
  <c r="L43"/>
  <c r="L40"/>
  <c r="L37"/>
  <c r="L34"/>
  <c r="L31"/>
  <c r="L28"/>
  <c r="L25"/>
  <c r="L21"/>
  <c r="L19"/>
  <c r="L18"/>
  <c r="L15"/>
  <c r="L14"/>
  <c r="L10"/>
  <c r="L6"/>
  <c r="H62" i="21"/>
  <c r="M82" i="2"/>
  <c r="M46"/>
  <c r="M43"/>
  <c r="M40"/>
  <c r="M37"/>
  <c r="M34"/>
  <c r="M31"/>
  <c r="M28"/>
  <c r="M25"/>
  <c r="M21"/>
  <c r="M19"/>
  <c r="M18"/>
  <c r="M15"/>
  <c r="M14"/>
  <c r="M10"/>
  <c r="M6"/>
  <c r="H62" i="19"/>
  <c r="N82" i="2"/>
  <c r="N46"/>
  <c r="N43"/>
  <c r="N40"/>
  <c r="N37"/>
  <c r="N34"/>
  <c r="N31"/>
  <c r="N28"/>
  <c r="N25"/>
  <c r="N21"/>
  <c r="N19"/>
  <c r="N18"/>
  <c r="N15"/>
  <c r="N14"/>
  <c r="N10"/>
  <c r="N6"/>
  <c r="H62" i="18"/>
  <c r="O82" i="2"/>
  <c r="O46"/>
  <c r="O43"/>
  <c r="O40"/>
  <c r="O37"/>
  <c r="O34"/>
  <c r="O31"/>
  <c r="O28"/>
  <c r="O25"/>
  <c r="O21"/>
  <c r="O19"/>
  <c r="O18"/>
  <c r="O15"/>
  <c r="O14"/>
  <c r="O10"/>
  <c r="O6"/>
  <c r="H62" i="17"/>
  <c r="P82" i="2"/>
  <c r="P46"/>
  <c r="P43"/>
  <c r="P40"/>
  <c r="P37"/>
  <c r="P34"/>
  <c r="P31"/>
  <c r="P28"/>
  <c r="P25"/>
  <c r="P21"/>
  <c r="P19"/>
  <c r="P18"/>
  <c r="P15"/>
  <c r="P14"/>
  <c r="P10"/>
  <c r="P6"/>
  <c r="H62" i="16"/>
  <c r="I56"/>
  <c r="I56" i="17"/>
  <c r="I56" i="18"/>
  <c r="I56" i="19"/>
  <c r="I56" i="21"/>
  <c r="I56" i="20"/>
  <c r="I56" i="22"/>
  <c r="I56" i="23"/>
  <c r="I56" i="24"/>
  <c r="I56" i="15"/>
  <c r="I49"/>
  <c r="I56" i="14"/>
  <c r="I49"/>
  <c r="I56" i="12"/>
  <c r="I56" i="3"/>
  <c r="E46" i="2" l="1"/>
  <c r="E40"/>
  <c r="E37"/>
  <c r="E34"/>
  <c r="E31"/>
  <c r="E28"/>
  <c r="E25"/>
  <c r="E21"/>
  <c r="E19"/>
  <c r="E18"/>
  <c r="E15"/>
  <c r="E14"/>
  <c r="E10"/>
  <c r="E6"/>
  <c r="D46"/>
  <c r="D43"/>
  <c r="D40"/>
  <c r="D37"/>
  <c r="D34"/>
  <c r="D28"/>
  <c r="D25"/>
  <c r="D21"/>
  <c r="D19"/>
  <c r="D18"/>
  <c r="D15"/>
  <c r="D14"/>
  <c r="D10"/>
  <c r="D6"/>
  <c r="H44" i="16"/>
  <c r="I21" s="1"/>
  <c r="I49"/>
  <c r="H44" i="17"/>
  <c r="I21" s="1"/>
  <c r="I49"/>
  <c r="H44" i="18"/>
  <c r="I21" s="1"/>
  <c r="I49"/>
  <c r="I49" i="19"/>
  <c r="H44"/>
  <c r="I21" s="1"/>
  <c r="I49" i="21"/>
  <c r="I21"/>
  <c r="I49" i="20"/>
  <c r="I21"/>
  <c r="I49" i="22"/>
  <c r="I49" i="23"/>
  <c r="I21"/>
  <c r="I49" i="24"/>
  <c r="I49" i="12"/>
  <c r="I49" i="3"/>
  <c r="F32" i="1"/>
  <c r="F30"/>
  <c r="F29"/>
  <c r="F28"/>
  <c r="F27"/>
  <c r="F26"/>
  <c r="F25"/>
  <c r="F24"/>
  <c r="F23"/>
  <c r="F22"/>
  <c r="F21"/>
  <c r="F20"/>
  <c r="P55" i="2" l="1"/>
  <c r="N55"/>
  <c r="M55"/>
  <c r="L55"/>
  <c r="J55"/>
  <c r="I55"/>
  <c r="H55"/>
  <c r="G55"/>
  <c r="F55"/>
  <c r="E55"/>
  <c r="D55"/>
  <c r="I21" i="22" l="1"/>
  <c r="I22" i="24" l="1"/>
  <c r="H44" i="15"/>
  <c r="I21" s="1"/>
  <c r="H44" i="14"/>
  <c r="I21" s="1"/>
  <c r="H44" i="12"/>
  <c r="I21" l="1"/>
  <c r="E43" i="2"/>
  <c r="I6" i="3"/>
  <c r="I6" i="12"/>
  <c r="H62" s="1"/>
  <c r="I6" i="14"/>
  <c r="H62" s="1"/>
  <c r="I6" i="15"/>
  <c r="H62" s="1"/>
  <c r="I6" i="24"/>
  <c r="I6" i="23"/>
  <c r="I6" i="22"/>
  <c r="I6" i="20"/>
  <c r="I6" i="21"/>
  <c r="I6" i="19"/>
  <c r="I6" i="18"/>
  <c r="I6" i="17"/>
  <c r="I6" i="16"/>
  <c r="H23" i="25" l="1"/>
  <c r="I23"/>
  <c r="J23"/>
  <c r="K23"/>
  <c r="L23"/>
  <c r="M23"/>
  <c r="N23"/>
  <c r="O23"/>
  <c r="P23"/>
  <c r="Q23"/>
  <c r="R23"/>
  <c r="S23"/>
  <c r="G23"/>
  <c r="H20"/>
  <c r="I20"/>
  <c r="J20"/>
  <c r="K20"/>
  <c r="L20"/>
  <c r="M20"/>
  <c r="N20"/>
  <c r="O20"/>
  <c r="P20"/>
  <c r="Q20"/>
  <c r="R20"/>
  <c r="S20"/>
  <c r="G20"/>
  <c r="H16"/>
  <c r="I16"/>
  <c r="J16"/>
  <c r="K16"/>
  <c r="L16"/>
  <c r="M16"/>
  <c r="N16"/>
  <c r="O16"/>
  <c r="P16"/>
  <c r="Q16"/>
  <c r="R16"/>
  <c r="S16"/>
  <c r="G16"/>
  <c r="H7"/>
  <c r="I7"/>
  <c r="J7"/>
  <c r="K7"/>
  <c r="L7"/>
  <c r="M7"/>
  <c r="N7"/>
  <c r="O7"/>
  <c r="P7"/>
  <c r="Q7"/>
  <c r="R7"/>
  <c r="S7"/>
  <c r="G7"/>
  <c r="R4"/>
  <c r="S4"/>
  <c r="I4"/>
  <c r="J4"/>
  <c r="K4"/>
  <c r="L4"/>
  <c r="M4"/>
  <c r="N4"/>
  <c r="O4"/>
  <c r="P4"/>
  <c r="Q4"/>
  <c r="H4"/>
  <c r="G4"/>
  <c r="G31" l="1"/>
  <c r="S31"/>
  <c r="R31"/>
  <c r="Q31"/>
  <c r="P31"/>
  <c r="O31"/>
  <c r="N31"/>
  <c r="M31"/>
  <c r="K31"/>
  <c r="J31"/>
  <c r="I31"/>
  <c r="H31"/>
  <c r="L31"/>
  <c r="F31" i="1" l="1"/>
  <c r="O55" i="2"/>
  <c r="D31"/>
</calcChain>
</file>

<file path=xl/comments1.xml><?xml version="1.0" encoding="utf-8"?>
<comments xmlns="http://schemas.openxmlformats.org/spreadsheetml/2006/main">
  <authors>
    <author>Zhenya</author>
  </authors>
  <commentList>
    <comment ref="A15" authorId="0">
      <text>
        <r>
          <rPr>
            <b/>
            <sz val="8"/>
            <color indexed="81"/>
            <rFont val="Tahoma"/>
            <family val="2"/>
            <charset val="204"/>
          </rPr>
          <t>РУО: данные взяты из базы КИАСУО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Zhenya</author>
    <author>1</author>
  </authors>
  <commentList>
    <comment ref="M29" authorId="0">
      <text>
        <r>
          <rPr>
            <b/>
            <sz val="8"/>
            <color indexed="81"/>
            <rFont val="Tahoma"/>
            <charset val="1"/>
          </rPr>
          <t>Zhenya:</t>
        </r>
        <r>
          <rPr>
            <sz val="8"/>
            <color indexed="81"/>
            <rFont val="Tahoma"/>
            <charset val="1"/>
          </rPr>
          <t xml:space="preserve">
страницы не обновлялись в течении учебного года
</t>
        </r>
      </text>
    </comment>
    <comment ref="A31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РУО: </t>
        </r>
        <r>
          <rPr>
            <sz val="9"/>
            <color indexed="81"/>
            <rFont val="Tahoma"/>
            <family val="2"/>
            <charset val="204"/>
          </rPr>
          <t>считается автоматически по сумме строк, выделенных голубым цветом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<sst xmlns="http://schemas.openxmlformats.org/spreadsheetml/2006/main" count="1684" uniqueCount="334">
  <si>
    <t>Преображенская СОШ</t>
  </si>
  <si>
    <t>Гляденская СОШ</t>
  </si>
  <si>
    <t>Сахаптинская СОШ</t>
  </si>
  <si>
    <t>Сохновская СОШ</t>
  </si>
  <si>
    <t>Степновская СОШ</t>
  </si>
  <si>
    <t>Дороховская СОШ</t>
  </si>
  <si>
    <t>Крутоярская СОШ</t>
  </si>
  <si>
    <t>Павловская СОШ</t>
  </si>
  <si>
    <t>Антроповская ООШ</t>
  </si>
  <si>
    <t>Подсосенская СОШ</t>
  </si>
  <si>
    <t>Медведская ООШ</t>
  </si>
  <si>
    <t>Краснополянская СОШ</t>
  </si>
  <si>
    <t>Сережская ООШ</t>
  </si>
  <si>
    <t>Название ОУ</t>
  </si>
  <si>
    <t>баллы</t>
  </si>
  <si>
    <t>Показатели рейтинга</t>
  </si>
  <si>
    <t xml:space="preserve">Измеряемость </t>
  </si>
  <si>
    <t>Школьные показатели</t>
  </si>
  <si>
    <t>Техническая составляющая</t>
  </si>
  <si>
    <r>
      <t>Глядень</t>
    </r>
    <r>
      <rPr>
        <sz val="8"/>
        <rFont val="Arial Cyr"/>
        <charset val="204"/>
      </rPr>
      <t xml:space="preserve"> </t>
    </r>
  </si>
  <si>
    <t>Дорохово</t>
  </si>
  <si>
    <t>Кр.Поляна</t>
  </si>
  <si>
    <t>Крутояр</t>
  </si>
  <si>
    <t>Павловка</t>
  </si>
  <si>
    <t>Подсосное</t>
  </si>
  <si>
    <t>Преображенка</t>
  </si>
  <si>
    <t>Сахапта</t>
  </si>
  <si>
    <t>Степной</t>
  </si>
  <si>
    <t>Сохновка</t>
  </si>
  <si>
    <t>Антропово</t>
  </si>
  <si>
    <t>Медведск</t>
  </si>
  <si>
    <t>Сереж</t>
  </si>
  <si>
    <t>Количество учащихся на 1 компьютер</t>
  </si>
  <si>
    <t>Ученик/на 1 компьютер</t>
  </si>
  <si>
    <t>% компьютеров, подключенных к локальной сети</t>
  </si>
  <si>
    <t>% компьютеров в сети</t>
  </si>
  <si>
    <t>Количество компьютерных классов</t>
  </si>
  <si>
    <t>% компьютеров, используемых в образовательном процессе</t>
  </si>
  <si>
    <t>0-10 баллов</t>
  </si>
  <si>
    <t>% компьютеров, на которых используется лицензионное ПО (Linux, Windows)</t>
  </si>
  <si>
    <t>%</t>
  </si>
  <si>
    <t>% компьютеров, имеющих выход в Интернет</t>
  </si>
  <si>
    <t>%ПК</t>
  </si>
  <si>
    <t>Web-сайт ОУ</t>
  </si>
  <si>
    <t>Основное содержание</t>
  </si>
  <si>
    <t>Содержание</t>
  </si>
  <si>
    <t>Нормативный блок</t>
  </si>
  <si>
    <t>0-1 балл</t>
  </si>
  <si>
    <t>0-2 балла</t>
  </si>
  <si>
    <t>Информация об учителях</t>
  </si>
  <si>
    <t>История</t>
  </si>
  <si>
    <t>Выпускники</t>
  </si>
  <si>
    <t>Фотоальбом</t>
  </si>
  <si>
    <t>Интерактивность</t>
  </si>
  <si>
    <t>0-11 баллов</t>
  </si>
  <si>
    <t>Наличие системы регистрации</t>
  </si>
  <si>
    <t>0-5 балл</t>
  </si>
  <si>
    <t>Наличие рабочего форума</t>
  </si>
  <si>
    <t>Система поиска</t>
  </si>
  <si>
    <t>0-1 баллов</t>
  </si>
  <si>
    <t>Карта сайта</t>
  </si>
  <si>
    <t>Информативность</t>
  </si>
  <si>
    <t>до 55  баллов</t>
  </si>
  <si>
    <t>Учителю</t>
  </si>
  <si>
    <t xml:space="preserve">от 0 до 5 </t>
  </si>
  <si>
    <t>Ученику</t>
  </si>
  <si>
    <t>Родителям</t>
  </si>
  <si>
    <t>Предметные странички</t>
  </si>
  <si>
    <t>1 балл за каждую</t>
  </si>
  <si>
    <t>Персональные странички</t>
  </si>
  <si>
    <t>Странички классов</t>
  </si>
  <si>
    <t>Новости</t>
  </si>
  <si>
    <t>0-10 балл</t>
  </si>
  <si>
    <t>Использование ИКТ в ОП</t>
  </si>
  <si>
    <t>% педагогов, составляющих электронное тематическое планирование, с гиперссылками на используемые ресурсы в УП</t>
  </si>
  <si>
    <t>% педагогов, имеющих собственные сайты</t>
  </si>
  <si>
    <t>% педагогов, прошедших дистанционные курсы</t>
  </si>
  <si>
    <t>% учащихся, обучающихся дистанционно</t>
  </si>
  <si>
    <t>% педагогов, участвующих в дистанционных конкурсах</t>
  </si>
  <si>
    <t xml:space="preserve">Активность участия в дистанционных семинарах координаторов ИКТ </t>
  </si>
  <si>
    <t>от - 10 до +5 баллов</t>
  </si>
  <si>
    <t>Всероссийский</t>
  </si>
  <si>
    <t>0-53 баллов</t>
  </si>
  <si>
    <t>Региональный</t>
  </si>
  <si>
    <t>0-45 баллов</t>
  </si>
  <si>
    <t>Муниципальный</t>
  </si>
  <si>
    <t>0-23 баллов</t>
  </si>
  <si>
    <t xml:space="preserve">ИТОГО: </t>
  </si>
  <si>
    <t>Рейтинг по информатизации образовательных учреждений</t>
  </si>
  <si>
    <t>расшифровка</t>
  </si>
  <si>
    <t>итоговая</t>
  </si>
  <si>
    <t>от 50 до 80% +5б</t>
  </si>
  <si>
    <t>Свыше 80%+ 10б</t>
  </si>
  <si>
    <t>До 80% +5б</t>
  </si>
  <si>
    <t>100% - 10 баллов, менее 100% - 0 баллов</t>
  </si>
  <si>
    <t>До 50% +1б, от 50 до 80% +5б, 80% и более +10б.</t>
  </si>
  <si>
    <t>оценивается наличие системы регистрации</t>
  </si>
  <si>
    <t>оценивается наличие системы поиска</t>
  </si>
  <si>
    <t>оценивается наличие карты сайта</t>
  </si>
  <si>
    <t>оценивается оперативность и регулярность обновления</t>
  </si>
  <si>
    <t>до 30% +3 балла</t>
  </si>
  <si>
    <t>от 30 до 60% +5б</t>
  </si>
  <si>
    <t>Свыше 60%+ 10б</t>
  </si>
  <si>
    <t>до 10% +3 балла</t>
  </si>
  <si>
    <t>от 10 до 30% +5б</t>
  </si>
  <si>
    <t>Свыше 30%+ 10б</t>
  </si>
  <si>
    <t>До 10% +3б</t>
  </si>
  <si>
    <t>От 10-до 20 +5 б</t>
  </si>
  <si>
    <t>Свыше 20%+ 10б</t>
  </si>
  <si>
    <t>До 10% +5б</t>
  </si>
  <si>
    <t>Свыше 10%+ 10б</t>
  </si>
  <si>
    <t>до 5% +1б</t>
  </si>
  <si>
    <t>от 5 до 10% +5б</t>
  </si>
  <si>
    <t>Свыше 10% +10б</t>
  </si>
  <si>
    <t>минус 10 баллов - за неучастие (за каждый семинар)</t>
  </si>
  <si>
    <t>3 балла за неактивность на семинаре или частичное участие (за каждый семинар)</t>
  </si>
  <si>
    <t>плюс 10 баллов - активное участие (за каждый семинар)</t>
  </si>
  <si>
    <t>плюс 5 баллов - за своевременную сдачу достоверной информации</t>
  </si>
  <si>
    <t>за каждое 1 место - +20б</t>
  </si>
  <si>
    <t>за каждое второе - + 18б.</t>
  </si>
  <si>
    <t>за каждое третье место -  +15 б.</t>
  </si>
  <si>
    <t>за каждое 1 место - +17б</t>
  </si>
  <si>
    <t>за каждое второе - +15б.</t>
  </si>
  <si>
    <t>за каждое третье место -  +13 б.</t>
  </si>
  <si>
    <t>МБОУ "ГЛЯДЕНСКАЯ СОШ"</t>
  </si>
  <si>
    <t>МБОУ "ДОРОХОВСКАЯ СОШ"</t>
  </si>
  <si>
    <t>МБОУ "КРАСНОПОЛЯНСКАЯ СОШ"</t>
  </si>
  <si>
    <t>МБОУ "КРУТОЯРСКАЯ СОШ"</t>
  </si>
  <si>
    <t>МБОУ "ПАВЛОВСКАЯ СОШ"</t>
  </si>
  <si>
    <t>МБОУ "ПОДСОСЕНСКАЯ СОШ"</t>
  </si>
  <si>
    <t>МБОУ "ПРЕОБРАЖЕНСКАЯ СОШ"</t>
  </si>
  <si>
    <t>МБОУ "СОХНОВСКАЯ СОШ"</t>
  </si>
  <si>
    <t>МБОУ "САХАПТИНСКАЯ СОШ"</t>
  </si>
  <si>
    <t>МБОУ "СТЕПНОВСКАЯ СОШ"</t>
  </si>
  <si>
    <t>МКОУ "АНТРОПОВСКАЯ СОШ"</t>
  </si>
  <si>
    <t>МКОУ "МЕДВЕДСКАЯ СОШ"</t>
  </si>
  <si>
    <t>МБОУ "СЕРЕЖСКАЯ СОШ"</t>
  </si>
  <si>
    <t>Соответствие краевым требованиям оформления титульной страницы</t>
  </si>
  <si>
    <t>Верхний баннер</t>
  </si>
  <si>
    <t>Адрес ОУ</t>
  </si>
  <si>
    <t>Оценивается наличие полной информации об образовательном учреждении(название) и фотографии центрального здания школы</t>
  </si>
  <si>
    <t>Оценивается наличие полной контактной информации в любом месте титульной страницы</t>
  </si>
  <si>
    <t>0 - 4 баллов</t>
  </si>
  <si>
    <t>0 - 3 баллов</t>
  </si>
  <si>
    <t>Оценивается информация, представленная на сайте. Материал должен быть адекватно подобран для размещения в сети, а также кратко и четко изложен, иметь четко выраженную индивидуальность. Учитывается информативность, полезность, увлекательность материала. Наличие информационных блоков, отражающих жизнь школы.</t>
  </si>
  <si>
    <t>0 - 1 балл</t>
  </si>
  <si>
    <t>оценивается наличие форумов, различных форм обратной связи с посетителями, т.е. возможность для посетителя не только воспринимать предложенный материал, но и проявить активность на сайте.</t>
  </si>
  <si>
    <t>Наличие рабочих разделов вопрос-ответ,  мини-чат</t>
  </si>
  <si>
    <t>оценивается наличие интересной и полезной информации для учащихся, родителей, педагогов. Полнота информации об учебном заведении, наличие как серьезных, так и развлекательных разделов, возможность размещения материалов учениками и учителями(или ссылки на их личные интернет-ресурсы), оперативность и регулярность их обновления</t>
  </si>
  <si>
    <t>оценивается наличие предметных страничек, в том числе страничек(сайтов) музея, библиотеки, ФГОС, но количество материалов на этих страничках должно быть более 4-х и они должны регулярно обновляться.</t>
  </si>
  <si>
    <t>10 баллов за каждый</t>
  </si>
  <si>
    <t>3 место</t>
  </si>
  <si>
    <t>1 место</t>
  </si>
  <si>
    <t>2 место</t>
  </si>
  <si>
    <t>4 место</t>
  </si>
  <si>
    <t>8 место</t>
  </si>
  <si>
    <t>9 место</t>
  </si>
  <si>
    <t>10 место</t>
  </si>
  <si>
    <t>11 место</t>
  </si>
  <si>
    <t>13 место</t>
  </si>
  <si>
    <t>Своевременная сдача годового отчета по информатизации</t>
  </si>
  <si>
    <t>% учащихся, участвующих в  дистанционных конкурсах и конкурсах по информатике</t>
  </si>
  <si>
    <t>Рейтинг по информатизации образовательных учреждений за первое полугодие 2012-2013 у.г.</t>
  </si>
  <si>
    <t>Количество баллов по школьным показателям</t>
  </si>
  <si>
    <t>наличие нормативного блока- 1 балл, обновление документов в разделах "Перевозка школьников", школьные локальные акты, информатизация - 2 балла</t>
  </si>
  <si>
    <t>0-13 баллов</t>
  </si>
  <si>
    <t>наличие выставленной образовательной программы школы (общей или по ступеням) - 1 балл + наличие выставленного учебного плана - 1 балл = 2 балла</t>
  </si>
  <si>
    <t>Информация о том,                       чему учат в школе</t>
  </si>
  <si>
    <t>Информация о режиме             работы школы</t>
  </si>
  <si>
    <t>Удобство поиска</t>
  </si>
  <si>
    <t>0 - 2 баллов</t>
  </si>
  <si>
    <t>оценивается удобство навигации по сайту</t>
  </si>
  <si>
    <t xml:space="preserve">оценивается наличие раздела с интересной и полезной информации для педагогов. </t>
  </si>
  <si>
    <t xml:space="preserve">оценивается наличие  раздела с интересной и полезной информации для учащихся. </t>
  </si>
  <si>
    <t xml:space="preserve">оценивается наличие  раздела с  интересной и полезной информации для родителей. </t>
  </si>
  <si>
    <t>оценивается рабочее состояние разделов вопрос-ответ,  мини-чат, а также использование возможности комментировать новости для организации взаимосвязи с посетителями сайта</t>
  </si>
  <si>
    <t xml:space="preserve"> Степной</t>
  </si>
  <si>
    <t>оценивается наличие и рабочее состояние форумов и их посещаемость; наличие форума -1 балл</t>
  </si>
  <si>
    <t>Итого:</t>
  </si>
  <si>
    <t>Местоположение в рейтинге за первое полугодие 2012-2013 учебный год</t>
  </si>
  <si>
    <t>Рейтинг по информатизации образовательных учреждений (без учета сайта)</t>
  </si>
  <si>
    <t>Информация о том, чему учат в школе</t>
  </si>
  <si>
    <t>Информация о режиме работы школы</t>
  </si>
  <si>
    <t>до 10% +1б</t>
  </si>
  <si>
    <t>от 10% - 20% +3б</t>
  </si>
  <si>
    <t xml:space="preserve">  более 20%, но сеньше 50% + 5б</t>
  </si>
  <si>
    <t>более 50%  +10б</t>
  </si>
  <si>
    <t>До 50% или только компьютерный класс  +1б</t>
  </si>
  <si>
    <t>от 1 до 10% +5б</t>
  </si>
  <si>
    <t>до 1% (или 1 учащийся)  + 1б</t>
  </si>
  <si>
    <t>2 сайта, но они слабо наполнены информацией</t>
  </si>
  <si>
    <t xml:space="preserve">  более 20%, но меньше 50% + 5б</t>
  </si>
  <si>
    <t>% учителей, заполняющих электронный журнал</t>
  </si>
  <si>
    <t>0 - 10 баллов</t>
  </si>
  <si>
    <t>до 10 %  +3 б</t>
  </si>
  <si>
    <t>от 10 до 50%  +5б</t>
  </si>
  <si>
    <t>в третьих классах</t>
  </si>
  <si>
    <t>в компьютерном классе</t>
  </si>
  <si>
    <t>100% в 4-ой четверти</t>
  </si>
  <si>
    <t>до 10 %  или менее 3-х учителей  +3 б</t>
  </si>
  <si>
    <t>меньше или равно 6(среднее по району)   +10б</t>
  </si>
  <si>
    <t>более 6(среднее по району)    +5б</t>
  </si>
  <si>
    <t>Рейтинг  сайтов  ОУ  за  2012-2013 уч.г</t>
  </si>
  <si>
    <t>Местоположение в рейтинге за 2012-2013 учебный год</t>
  </si>
  <si>
    <t>оценивается наличие персональных страничек, на страничке должно быть выложено 3 и  более разаработок</t>
  </si>
  <si>
    <t>наличие альбома(более 10 фотографий) - 1 балл, обновлние фото в альбоме за текущий учебный год - 2 балла</t>
  </si>
  <si>
    <t>наличие раздела с информацией или фотографиями выпускников - 1 б; обновлние раздела за последние 1-2 года -2 балла,                                наличие инф-ции о поступлении в ВУЗы и ССУЗы +1балл.</t>
  </si>
  <si>
    <t>0-3 балла</t>
  </si>
  <si>
    <t>наличие на сайте расписания уроков, звонков на уроки, расписания каникул, расписания занятий системы доп. Образования                          ( по 0,5 баллов за каждое)</t>
  </si>
  <si>
    <t xml:space="preserve">фото , Ф.И.О должность с указанием предмета, образование, категория, стаж, за каждый показатель по 0,5 баллов  </t>
  </si>
  <si>
    <t>наличие информации об истории + традициях ОУ по 1 баллу за каждый показатель</t>
  </si>
  <si>
    <t>оценивается наличие страничек(ссылок на рабочие сайты) классов, наличие как серьезных, так и развлекательных разделов. Информация страничек должна обновляться.</t>
  </si>
  <si>
    <t>Рейтингование сайтов ОУ по количеству обновлений новостного  раздела за 2012-2013 у.г.</t>
  </si>
  <si>
    <t>ОУ</t>
  </si>
  <si>
    <t>кол-во обновлений новости (филиалы)</t>
  </si>
  <si>
    <t>сумма баллов за кол-во обновлений осн. Сайта</t>
  </si>
  <si>
    <t>сумма баллов за кол-во обновл. филиалов</t>
  </si>
  <si>
    <t>место в рейтинге</t>
  </si>
  <si>
    <t>примечание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</si>
  <si>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</si>
  <si>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</si>
  <si>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</si>
  <si>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</si>
  <si>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</si>
  <si>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</si>
  <si>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</si>
  <si>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</si>
  <si>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</si>
  <si>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кол-во баллов в итоговом рейтинге сайтов</t>
  </si>
  <si>
    <t>Павловская    СОШ</t>
  </si>
  <si>
    <t>13 (1/2/1)</t>
  </si>
  <si>
    <t>26 (0/1/0)</t>
  </si>
  <si>
    <t>20 (2 / 3 / 1 )</t>
  </si>
  <si>
    <t>12 (по 1 )</t>
  </si>
  <si>
    <t>20(2/1/1)</t>
  </si>
  <si>
    <t>34(2/1/1)</t>
  </si>
  <si>
    <t>15(2/2/0)</t>
  </si>
  <si>
    <t>18(2/2/1)</t>
  </si>
  <si>
    <t>20(2/3/1)</t>
  </si>
  <si>
    <t>1 - 2 место</t>
  </si>
  <si>
    <t>разделили места, т.к. у Павловской школы больше филилаов</t>
  </si>
  <si>
    <t>16 ( 2 )</t>
  </si>
  <si>
    <t>15 ( 1 )</t>
  </si>
  <si>
    <t>21 ( 1 )</t>
  </si>
  <si>
    <t>14 (2)</t>
  </si>
  <si>
    <t>18(2)</t>
  </si>
  <si>
    <t>13(1)</t>
  </si>
  <si>
    <t>11(2)</t>
  </si>
  <si>
    <t>9(2)</t>
  </si>
  <si>
    <t>15(1)</t>
  </si>
  <si>
    <t>16 (по 1)</t>
  </si>
  <si>
    <t>14 (1/0/2)</t>
  </si>
  <si>
    <t>11 ( 0 / 1 / 1 )</t>
  </si>
  <si>
    <t>11 (по 0 )</t>
  </si>
  <si>
    <t>7 (по 1)</t>
  </si>
  <si>
    <t>12(1/1/0)</t>
  </si>
  <si>
    <t>14(1/1/1)</t>
  </si>
  <si>
    <t>16(0/0/1)</t>
  </si>
  <si>
    <t>12(по 0)</t>
  </si>
  <si>
    <t>12 (по1)</t>
  </si>
  <si>
    <t>5 (по0)</t>
  </si>
  <si>
    <t>14 ( 1 /1  /0 )</t>
  </si>
  <si>
    <t>4 ( по 0 )</t>
  </si>
  <si>
    <t>12(0)</t>
  </si>
  <si>
    <t>22(1/0/1)</t>
  </si>
  <si>
    <t>22(3/2/0)</t>
  </si>
  <si>
    <t>16(0/1/2)</t>
  </si>
  <si>
    <t>5(по 0)</t>
  </si>
  <si>
    <t>4 - 5 место</t>
  </si>
  <si>
    <t>разделили места, т.к. в некоторые из месяцев кол-во новостей у Степновской школы большое</t>
  </si>
  <si>
    <t>28 (по 0)</t>
  </si>
  <si>
    <t>26 (по 0)</t>
  </si>
  <si>
    <t>8 ( по 0)</t>
  </si>
  <si>
    <t>10(по 0)</t>
  </si>
  <si>
    <t>12 (по 0)</t>
  </si>
  <si>
    <t>49 (по 0)</t>
  </si>
  <si>
    <t>45 ( по 0)</t>
  </si>
  <si>
    <t>4-5 место</t>
  </si>
  <si>
    <t>6 (по0)</t>
  </si>
  <si>
    <t>4 ( по2)</t>
  </si>
  <si>
    <t>10 ( по 0 )</t>
  </si>
  <si>
    <t>9 ( 0 / 1 )</t>
  </si>
  <si>
    <t>7(по 0)</t>
  </si>
  <si>
    <t>9(1/0)</t>
  </si>
  <si>
    <t>4(1/0)</t>
  </si>
  <si>
    <t>6-7 место</t>
  </si>
  <si>
    <t>Сохновская    СОШ</t>
  </si>
  <si>
    <t>8 (2/0/0)</t>
  </si>
  <si>
    <t>11 (0/0/1)</t>
  </si>
  <si>
    <t>4 ( 1 / 0 / 0 )</t>
  </si>
  <si>
    <t>6( 1/0 /0 )</t>
  </si>
  <si>
    <t>7(2/0/0)</t>
  </si>
  <si>
    <t>9(0/1/0)</t>
  </si>
  <si>
    <t>18(1/1/0)</t>
  </si>
  <si>
    <t>8(по 0)</t>
  </si>
  <si>
    <t>16(4/2/1)</t>
  </si>
  <si>
    <t xml:space="preserve"> -</t>
  </si>
  <si>
    <t>10 ( по 0)</t>
  </si>
  <si>
    <t>5 ( по 0)</t>
  </si>
  <si>
    <t xml:space="preserve"> 6 ( по 0 )</t>
  </si>
  <si>
    <t>6 ( по 0 )</t>
  </si>
  <si>
    <t>11(по 1)</t>
  </si>
  <si>
    <t>1(по 0)</t>
  </si>
  <si>
    <t>18 (по 1)</t>
  </si>
  <si>
    <t>13 (по 1)</t>
  </si>
  <si>
    <t>6(по 0)</t>
  </si>
  <si>
    <t>11-12 место</t>
  </si>
  <si>
    <t>6 (0)</t>
  </si>
  <si>
    <t>11 (1)</t>
  </si>
  <si>
    <t>6 ( 0 )</t>
  </si>
  <si>
    <t>4 ( 0 )</t>
  </si>
  <si>
    <t>6(0)</t>
  </si>
  <si>
    <t>9(0)</t>
  </si>
  <si>
    <t>3(0)</t>
  </si>
  <si>
    <t>8(0)</t>
  </si>
  <si>
    <t>18                    ( 0/1/0/1/1/0/0)</t>
  </si>
  <si>
    <r>
      <rPr>
        <b/>
        <sz val="11"/>
        <color theme="1"/>
        <rFont val="Calibri"/>
        <family val="2"/>
        <charset val="204"/>
        <scheme val="minor"/>
      </rPr>
      <t>Начисление баллов по количеству обновлений новостного раздела сайта ОУ</t>
    </r>
    <r>
      <rPr>
        <sz val="11"/>
        <color theme="1"/>
        <rFont val="Calibri"/>
        <family val="2"/>
        <charset val="204"/>
        <scheme val="minor"/>
      </rPr>
      <t>:               меньше 4 обновлений(новостей) - 0 баллов;                                                                                          от 4 до 8 обновлений - +1 балл;                                                                                                          больше 8 обновлений - +2 балла.</t>
    </r>
  </si>
  <si>
    <t>Сайты, на которых отсутствуют персональные странички учителей, где они могут выкладывать свои разработки или страничек по предметам, а также страничек классов,  в этой части рейтинга очень сильно проигрывают.  Странички (сайты) классов должны обновляться в течении учебного года, иначе они становятся не интересными, и не оцениваются.</t>
  </si>
  <si>
    <r>
      <rPr>
        <b/>
        <sz val="11"/>
        <color theme="1"/>
        <rFont val="Calibri"/>
        <family val="2"/>
        <charset val="204"/>
        <scheme val="minor"/>
      </rPr>
      <t>Начисление баллов по количеству обновлений новостного раздела страниц филиалов ОУ:</t>
    </r>
    <r>
      <rPr>
        <sz val="11"/>
        <color theme="1"/>
        <rFont val="Calibri"/>
        <family val="2"/>
        <charset val="204"/>
        <scheme val="minor"/>
      </rPr>
      <t xml:space="preserve">                меньше 1 обновлений(новостей) - 0 баллов;                                                                                                                                                       1 обновление - +1 балл;                                                                                                                                                                 больше 1 обновления - +2 балла.</t>
    </r>
  </si>
  <si>
    <t>0-29 баллов</t>
  </si>
  <si>
    <t>5 место</t>
  </si>
  <si>
    <t>6 место</t>
  </si>
  <si>
    <t xml:space="preserve">Антроповская ООШ </t>
  </si>
  <si>
    <t>7 место</t>
  </si>
  <si>
    <t xml:space="preserve">Степновская СОШ </t>
  </si>
  <si>
    <t xml:space="preserve">Сохновская СОШ </t>
  </si>
  <si>
    <t xml:space="preserve">Дороховская СОШ </t>
  </si>
  <si>
    <t xml:space="preserve">Сахаптинская СОШ </t>
  </si>
  <si>
    <t>Рейтинг  сайтов  ОУ  за   2012-2013 уч.г</t>
  </si>
  <si>
    <t>Местоположение в рейтинге за  2012-2013 учебный год</t>
  </si>
  <si>
    <t>Рейтинг  среди ОУ по информатизации за 2012-2013 уч.г</t>
  </si>
  <si>
    <t>Результат участия педагогов в конкурсах с ИКТ</t>
  </si>
  <si>
    <t>Результат участия учащихся  в конкурсах с ИКТ</t>
  </si>
  <si>
    <t xml:space="preserve">Преображенская СОШ 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</si>
</sst>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20"/>
      <name val="Arial Cyr"/>
      <charset val="204"/>
    </font>
    <font>
      <b/>
      <sz val="14"/>
      <color indexed="9"/>
      <name val="Arial Cyr"/>
      <charset val="204"/>
    </font>
    <font>
      <b/>
      <sz val="14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599963377788628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3" borderId="0" xfId="0" applyFont="1" applyFill="1" applyBorder="1"/>
    <xf numFmtId="0" fontId="7" fillId="3" borderId="0" xfId="0" applyFont="1" applyFill="1" applyBorder="1"/>
    <xf numFmtId="0" fontId="8" fillId="3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left" vertical="center" wrapText="1"/>
      <protection hidden="1"/>
    </xf>
    <xf numFmtId="1" fontId="12" fillId="0" borderId="8" xfId="0" applyNumberFormat="1" applyFont="1" applyFill="1" applyBorder="1" applyAlignment="1" applyProtection="1">
      <alignment horizontal="center" vertical="center" wrapText="1"/>
      <protection hidden="1"/>
    </xf>
    <xf numFmtId="1" fontId="12" fillId="0" borderId="13" xfId="0" applyNumberFormat="1" applyFont="1" applyFill="1" applyBorder="1" applyAlignment="1" applyProtection="1">
      <alignment horizontal="center" vertical="center" wrapText="1"/>
      <protection hidden="1"/>
    </xf>
    <xf numFmtId="1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 wrapText="1" indent="2"/>
      <protection hidden="1"/>
    </xf>
    <xf numFmtId="0" fontId="6" fillId="3" borderId="1" xfId="0" applyFont="1" applyFill="1" applyBorder="1" applyAlignment="1" applyProtection="1">
      <alignment horizontal="left" vertical="center" wrapText="1" indent="4"/>
      <protection hidden="1"/>
    </xf>
    <xf numFmtId="0" fontId="2" fillId="4" borderId="1" xfId="0" applyFont="1" applyFill="1" applyBorder="1" applyAlignment="1" applyProtection="1">
      <alignment horizontal="left" vertical="center" wrapText="1" indent="4"/>
      <protection hidden="1"/>
    </xf>
    <xf numFmtId="0" fontId="12" fillId="4" borderId="3" xfId="0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Fill="1" applyBorder="1" applyAlignment="1">
      <alignment horizontal="left" vertical="center" wrapText="1"/>
    </xf>
    <xf numFmtId="1" fontId="1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4" fillId="5" borderId="2" xfId="0" applyFont="1" applyFill="1" applyBorder="1" applyAlignment="1"/>
    <xf numFmtId="0" fontId="7" fillId="5" borderId="3" xfId="0" applyFont="1" applyFill="1" applyBorder="1" applyAlignment="1"/>
    <xf numFmtId="1" fontId="14" fillId="5" borderId="1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8" fillId="0" borderId="0" xfId="0" applyFont="1" applyBorder="1"/>
    <xf numFmtId="0" fontId="11" fillId="0" borderId="0" xfId="0" applyFont="1" applyBorder="1" applyAlignment="1">
      <alignment vertical="center" wrapText="1"/>
    </xf>
    <xf numFmtId="0" fontId="15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 applyProtection="1">
      <alignment horizontal="center" vertical="center" wrapText="1"/>
      <protection hidden="1"/>
    </xf>
    <xf numFmtId="1" fontId="16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3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3" xfId="0" applyFont="1" applyFill="1" applyBorder="1" applyAlignment="1" applyProtection="1">
      <alignment horizontal="center" vertical="center" wrapText="1"/>
      <protection hidden="1"/>
    </xf>
    <xf numFmtId="1" fontId="15" fillId="5" borderId="1" xfId="0" applyNumberFormat="1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1" fontId="12" fillId="0" borderId="13" xfId="0" applyNumberFormat="1" applyFont="1" applyFill="1" applyBorder="1" applyAlignment="1" applyProtection="1">
      <alignment horizontal="center" vertical="center" wrapText="1"/>
      <protection hidden="1"/>
    </xf>
    <xf numFmtId="1" fontId="0" fillId="0" borderId="1" xfId="0" applyNumberForma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 applyProtection="1">
      <alignment horizontal="left" vertical="center" wrapText="1"/>
      <protection hidden="1"/>
    </xf>
    <xf numFmtId="0" fontId="12" fillId="0" borderId="13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8" xfId="0" applyFont="1" applyFill="1" applyBorder="1" applyAlignment="1" applyProtection="1">
      <alignment horizontal="center" vertical="center" wrapText="1"/>
      <protection hidden="1"/>
    </xf>
    <xf numFmtId="1" fontId="16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7" borderId="10" xfId="0" applyFont="1" applyFill="1" applyBorder="1" applyAlignment="1" applyProtection="1">
      <alignment vertical="center" wrapText="1"/>
    </xf>
    <xf numFmtId="0" fontId="17" fillId="7" borderId="1" xfId="0" applyFont="1" applyFill="1" applyBorder="1" applyAlignment="1" applyProtection="1">
      <alignment horizontal="center" vertical="center" wrapText="1"/>
      <protection hidden="1"/>
    </xf>
    <xf numFmtId="0" fontId="10" fillId="7" borderId="9" xfId="0" applyFont="1" applyFill="1" applyBorder="1" applyAlignment="1" applyProtection="1">
      <alignment vertical="center" wrapText="1"/>
    </xf>
    <xf numFmtId="0" fontId="10" fillId="7" borderId="15" xfId="0" applyFont="1" applyFill="1" applyBorder="1" applyAlignment="1" applyProtection="1">
      <alignment vertical="center" wrapText="1"/>
    </xf>
    <xf numFmtId="0" fontId="17" fillId="7" borderId="1" xfId="0" applyFont="1" applyFill="1" applyBorder="1" applyAlignment="1" applyProtection="1">
      <alignment horizontal="left" vertical="center" wrapText="1" indent="2"/>
      <protection hidden="1"/>
    </xf>
    <xf numFmtId="0" fontId="7" fillId="4" borderId="8" xfId="0" applyFont="1" applyFill="1" applyBorder="1" applyAlignment="1">
      <alignment horizontal="center" vertical="center" textRotation="90" wrapText="1"/>
    </xf>
    <xf numFmtId="0" fontId="0" fillId="7" borderId="1" xfId="0" applyFill="1" applyBorder="1" applyAlignment="1">
      <alignment horizontal="center" vertical="center"/>
    </xf>
    <xf numFmtId="0" fontId="6" fillId="7" borderId="1" xfId="0" applyFont="1" applyFill="1" applyBorder="1" applyAlignment="1" applyProtection="1">
      <alignment horizontal="left" vertical="center" wrapText="1" indent="2"/>
      <protection hidden="1"/>
    </xf>
    <xf numFmtId="0" fontId="6" fillId="0" borderId="1" xfId="0" applyFont="1" applyFill="1" applyBorder="1" applyAlignment="1" applyProtection="1">
      <alignment horizontal="left" vertical="center" wrapText="1" indent="2"/>
      <protection hidden="1"/>
    </xf>
    <xf numFmtId="0" fontId="12" fillId="0" borderId="13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 wrapText="1"/>
      <protection hidden="1"/>
    </xf>
    <xf numFmtId="0" fontId="6" fillId="0" borderId="1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8" xfId="0" applyFont="1" applyFill="1" applyBorder="1" applyAlignment="1" applyProtection="1">
      <alignment horizontal="center" vertical="center" wrapText="1"/>
      <protection hidden="1"/>
    </xf>
    <xf numFmtId="1" fontId="16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8" borderId="0" xfId="0" applyFill="1"/>
    <xf numFmtId="0" fontId="6" fillId="0" borderId="1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 applyProtection="1">
      <alignment horizontal="left" vertical="center" wrapText="1"/>
      <protection hidden="1"/>
    </xf>
    <xf numFmtId="0" fontId="12" fillId="0" borderId="13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8" xfId="0" applyFont="1" applyFill="1" applyBorder="1" applyAlignment="1" applyProtection="1">
      <alignment horizontal="center" vertical="center" wrapText="1"/>
      <protection hidden="1"/>
    </xf>
    <xf numFmtId="1" fontId="16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/>
    <xf numFmtId="0" fontId="24" fillId="0" borderId="1" xfId="0" applyFont="1" applyFill="1" applyBorder="1"/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1" fontId="16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4" fillId="10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top" wrapText="1"/>
    </xf>
    <xf numFmtId="0" fontId="34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34" fillId="11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34" fillId="12" borderId="1" xfId="0" applyFont="1" applyFill="1" applyBorder="1" applyAlignment="1">
      <alignment horizontal="center" vertical="center"/>
    </xf>
    <xf numFmtId="0" fontId="34" fillId="9" borderId="1" xfId="0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/>
    </xf>
    <xf numFmtId="0" fontId="22" fillId="8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1" fontId="16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5" xfId="0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/>
    </xf>
    <xf numFmtId="1" fontId="22" fillId="8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1" fillId="8" borderId="2" xfId="0" applyNumberFormat="1" applyFont="1" applyFill="1" applyBorder="1" applyAlignment="1">
      <alignment horizontal="center"/>
    </xf>
    <xf numFmtId="0" fontId="21" fillId="8" borderId="3" xfId="0" applyNumberFormat="1" applyFont="1" applyFill="1" applyBorder="1" applyAlignment="1">
      <alignment horizontal="center"/>
    </xf>
    <xf numFmtId="0" fontId="21" fillId="8" borderId="4" xfId="0" applyNumberFormat="1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16" fontId="4" fillId="6" borderId="2" xfId="0" applyNumberFormat="1" applyFont="1" applyFill="1" applyBorder="1" applyAlignment="1">
      <alignment horizontal="center"/>
    </xf>
    <xf numFmtId="16" fontId="4" fillId="6" borderId="3" xfId="0" applyNumberFormat="1" applyFont="1" applyFill="1" applyBorder="1" applyAlignment="1">
      <alignment horizontal="center"/>
    </xf>
    <xf numFmtId="16" fontId="4" fillId="6" borderId="4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30" fillId="0" borderId="1" xfId="0" applyFont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30" fillId="7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" fontId="12" fillId="0" borderId="8" xfId="0" applyNumberFormat="1" applyFont="1" applyFill="1" applyBorder="1" applyAlignment="1" applyProtection="1">
      <alignment horizontal="center" vertical="center" wrapText="1"/>
      <protection hidden="1"/>
    </xf>
    <xf numFmtId="1" fontId="12" fillId="0" borderId="5" xfId="0" applyNumberFormat="1" applyFont="1" applyFill="1" applyBorder="1" applyAlignment="1" applyProtection="1">
      <alignment horizontal="center" vertical="center" wrapText="1"/>
      <protection hidden="1"/>
    </xf>
    <xf numFmtId="1" fontId="12" fillId="0" borderId="13" xfId="0" applyNumberFormat="1" applyFont="1" applyFill="1" applyBorder="1" applyAlignment="1" applyProtection="1">
      <alignment horizontal="center" vertical="center" wrapText="1"/>
      <protection hidden="1"/>
    </xf>
    <xf numFmtId="1" fontId="8" fillId="0" borderId="8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6" fillId="3" borderId="8" xfId="0" applyFont="1" applyFill="1" applyBorder="1" applyAlignment="1" applyProtection="1">
      <alignment horizontal="left" vertical="center" wrapText="1"/>
      <protection hidden="1"/>
    </xf>
    <xf numFmtId="0" fontId="6" fillId="3" borderId="5" xfId="0" applyFont="1" applyFill="1" applyBorder="1" applyAlignment="1" applyProtection="1">
      <alignment horizontal="left" vertical="center" wrapText="1"/>
      <protection hidden="1"/>
    </xf>
    <xf numFmtId="0" fontId="6" fillId="3" borderId="13" xfId="0" applyFont="1" applyFill="1" applyBorder="1" applyAlignment="1" applyProtection="1">
      <alignment horizontal="left" vertical="center" wrapText="1"/>
      <protection hidden="1"/>
    </xf>
    <xf numFmtId="0" fontId="9" fillId="0" borderId="9" xfId="0" applyFont="1" applyFill="1" applyBorder="1" applyAlignment="1" applyProtection="1">
      <alignment horizontal="center" vertical="center" wrapText="1"/>
      <protection hidden="1"/>
    </xf>
    <xf numFmtId="0" fontId="9" fillId="0" borderId="10" xfId="0" applyFont="1" applyFill="1" applyBorder="1" applyAlignment="1" applyProtection="1">
      <alignment horizontal="center" vertical="center" wrapText="1"/>
      <protection hidden="1"/>
    </xf>
    <xf numFmtId="0" fontId="9" fillId="0" borderId="11" xfId="0" applyFont="1" applyFill="1" applyBorder="1" applyAlignment="1" applyProtection="1">
      <alignment horizontal="center" vertical="center" wrapText="1"/>
      <protection hidden="1"/>
    </xf>
    <xf numFmtId="0" fontId="9" fillId="0" borderId="12" xfId="0" applyFont="1" applyFill="1" applyBorder="1" applyAlignment="1" applyProtection="1">
      <alignment horizontal="center" vertical="center" wrapText="1"/>
      <protection hidden="1"/>
    </xf>
    <xf numFmtId="0" fontId="9" fillId="0" borderId="14" xfId="0" applyFont="1" applyFill="1" applyBorder="1" applyAlignment="1" applyProtection="1">
      <alignment horizontal="center" vertical="center" wrapText="1"/>
      <protection hidden="1"/>
    </xf>
    <xf numFmtId="0" fontId="9" fillId="0" borderId="7" xfId="0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13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 wrapText="1"/>
      <protection hidden="1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9" fillId="4" borderId="2" xfId="0" applyFont="1" applyFill="1" applyBorder="1" applyAlignment="1" applyProtection="1">
      <alignment horizontal="center" vertical="center" wrapText="1"/>
      <protection hidden="1"/>
    </xf>
    <xf numFmtId="0" fontId="11" fillId="4" borderId="4" xfId="0" applyFont="1" applyFill="1" applyBorder="1"/>
    <xf numFmtId="1" fontId="0" fillId="0" borderId="8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Fill="1" applyBorder="1" applyAlignment="1" applyProtection="1">
      <alignment horizontal="center" vertical="center" wrapText="1"/>
      <protection hidden="1"/>
    </xf>
    <xf numFmtId="0" fontId="2" fillId="4" borderId="3" xfId="0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6" fillId="7" borderId="2" xfId="0" applyFont="1" applyFill="1" applyBorder="1" applyAlignment="1" applyProtection="1">
      <alignment horizontal="center" vertical="center" wrapText="1"/>
      <protection hidden="1"/>
    </xf>
    <xf numFmtId="0" fontId="6" fillId="7" borderId="4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left" vertical="center" wrapText="1"/>
      <protection hidden="1"/>
    </xf>
    <xf numFmtId="0" fontId="6" fillId="0" borderId="5" xfId="0" applyFont="1" applyFill="1" applyBorder="1" applyAlignment="1" applyProtection="1">
      <alignment horizontal="left" vertical="center" wrapText="1"/>
      <protection hidden="1"/>
    </xf>
    <xf numFmtId="0" fontId="6" fillId="0" borderId="13" xfId="0" applyFont="1" applyFill="1" applyBorder="1" applyAlignment="1" applyProtection="1">
      <alignment horizontal="left" vertical="center" wrapText="1"/>
      <protection hidden="1"/>
    </xf>
    <xf numFmtId="0" fontId="6" fillId="0" borderId="8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" fontId="8" fillId="3" borderId="8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2" fillId="0" borderId="9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0" fontId="5" fillId="6" borderId="1" xfId="0" applyFont="1" applyFill="1" applyBorder="1" applyAlignment="1" applyProtection="1">
      <alignment horizontal="right" vertical="center" wrapText="1" indent="2"/>
      <protection hidden="1"/>
    </xf>
    <xf numFmtId="0" fontId="22" fillId="6" borderId="1" xfId="0" applyFont="1" applyFill="1" applyBorder="1" applyAlignment="1">
      <alignment horizontal="right" vertical="center" indent="2"/>
    </xf>
    <xf numFmtId="0" fontId="25" fillId="0" borderId="6" xfId="0" applyFont="1" applyBorder="1" applyAlignment="1">
      <alignment horizontal="center" vertical="center"/>
    </xf>
    <xf numFmtId="0" fontId="29" fillId="9" borderId="1" xfId="0" applyFont="1" applyFill="1" applyBorder="1" applyAlignment="1">
      <alignment horizontal="right" vertical="center" indent="2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horizontal="center" vertical="center" wrapText="1"/>
    </xf>
    <xf numFmtId="0" fontId="18" fillId="7" borderId="9" xfId="0" applyFont="1" applyFill="1" applyBorder="1" applyAlignment="1" applyProtection="1">
      <alignment vertical="center" wrapText="1"/>
    </xf>
    <xf numFmtId="0" fontId="19" fillId="7" borderId="15" xfId="0" applyFont="1" applyFill="1" applyBorder="1" applyAlignment="1">
      <alignment vertical="center" wrapText="1"/>
    </xf>
    <xf numFmtId="0" fontId="19" fillId="7" borderId="10" xfId="0" applyFont="1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6" xfId="0" applyFill="1" applyBorder="1" applyAlignment="1">
      <alignment vertical="center" wrapText="1"/>
    </xf>
    <xf numFmtId="0" fontId="0" fillId="7" borderId="7" xfId="0" applyFill="1" applyBorder="1" applyAlignment="1">
      <alignment vertical="center" wrapText="1"/>
    </xf>
    <xf numFmtId="0" fontId="12" fillId="7" borderId="2" xfId="0" applyFont="1" applyFill="1" applyBorder="1" applyAlignment="1" applyProtection="1">
      <alignment horizontal="center" vertical="center" wrapText="1"/>
      <protection hidden="1"/>
    </xf>
    <xf numFmtId="0" fontId="0" fillId="7" borderId="4" xfId="0" applyFill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1" fontId="18" fillId="0" borderId="1" xfId="0" applyNumberFormat="1" applyFont="1" applyFill="1" applyBorder="1" applyAlignment="1" applyProtection="1">
      <alignment vertical="center" wrapText="1"/>
    </xf>
    <xf numFmtId="0" fontId="20" fillId="0" borderId="1" xfId="0" applyFont="1" applyFill="1" applyBorder="1" applyAlignment="1" applyProtection="1">
      <alignment vertical="center" wrapText="1"/>
    </xf>
    <xf numFmtId="0" fontId="12" fillId="7" borderId="1" xfId="0" applyFont="1" applyFill="1" applyBorder="1" applyAlignment="1" applyProtection="1">
      <alignment horizontal="center" vertical="center" wrapText="1"/>
      <protection hidden="1"/>
    </xf>
    <xf numFmtId="0" fontId="8" fillId="7" borderId="1" xfId="0" applyFont="1" applyFill="1" applyBorder="1" applyAlignment="1">
      <alignment horizontal="center" vertical="center" wrapText="1"/>
    </xf>
    <xf numFmtId="1" fontId="18" fillId="7" borderId="1" xfId="0" applyNumberFormat="1" applyFont="1" applyFill="1" applyBorder="1" applyAlignment="1" applyProtection="1">
      <alignment vertical="center" wrapText="1"/>
    </xf>
    <xf numFmtId="0" fontId="20" fillId="7" borderId="1" xfId="0" applyFont="1" applyFill="1" applyBorder="1" applyAlignment="1" applyProtection="1">
      <alignment vertical="center" wrapText="1"/>
    </xf>
    <xf numFmtId="1" fontId="18" fillId="0" borderId="1" xfId="0" applyNumberFormat="1" applyFont="1" applyBorder="1" applyAlignment="1" applyProtection="1">
      <alignment vertical="center" wrapText="1"/>
    </xf>
    <xf numFmtId="1" fontId="18" fillId="0" borderId="2" xfId="0" applyNumberFormat="1" applyFont="1" applyFill="1" applyBorder="1" applyAlignment="1" applyProtection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2" fillId="7" borderId="4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 applyProtection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9" fillId="0" borderId="8" xfId="0" applyFont="1" applyBorder="1" applyAlignment="1">
      <alignment vertical="top" wrapText="1"/>
    </xf>
    <xf numFmtId="0" fontId="19" fillId="0" borderId="13" xfId="0" applyFont="1" applyBorder="1" applyAlignment="1">
      <alignment vertical="top" wrapText="1"/>
    </xf>
    <xf numFmtId="0" fontId="21" fillId="0" borderId="0" xfId="0" applyFont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8" xfId="0" applyFont="1" applyBorder="1" applyAlignment="1">
      <alignment horizontal="center" wrapText="1"/>
    </xf>
    <xf numFmtId="0" fontId="34" fillId="0" borderId="13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32" fillId="8" borderId="11" xfId="0" applyNumberFormat="1" applyFont="1" applyFill="1" applyBorder="1" applyAlignment="1">
      <alignment horizontal="center" vertical="center"/>
    </xf>
    <xf numFmtId="0" fontId="32" fillId="8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2" fillId="0" borderId="10" xfId="0" applyFont="1" applyFill="1" applyBorder="1" applyAlignment="1" applyProtection="1">
      <alignment horizontal="center" vertical="center" wrapText="1"/>
      <protection hidden="1"/>
    </xf>
    <xf numFmtId="0" fontId="12" fillId="0" borderId="11" xfId="0" applyFont="1" applyFill="1" applyBorder="1" applyAlignment="1" applyProtection="1">
      <alignment horizontal="center" vertical="center" wrapText="1"/>
      <protection hidden="1"/>
    </xf>
    <xf numFmtId="0" fontId="12" fillId="0" borderId="12" xfId="0" applyFont="1" applyFill="1" applyBorder="1" applyAlignment="1" applyProtection="1">
      <alignment horizontal="center" vertical="center" wrapText="1"/>
      <protection hidden="1"/>
    </xf>
    <xf numFmtId="0" fontId="12" fillId="0" borderId="14" xfId="0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Fill="1" applyBorder="1" applyAlignment="1" applyProtection="1">
      <alignment horizontal="center" vertical="center" wrapText="1"/>
      <protection hidden="1"/>
    </xf>
    <xf numFmtId="0" fontId="12" fillId="0" borderId="8" xfId="0" applyFont="1" applyFill="1" applyBorder="1" applyAlignment="1" applyProtection="1">
      <alignment horizontal="center" vertical="center" wrapText="1"/>
      <protection hidden="1"/>
    </xf>
    <xf numFmtId="1" fontId="16" fillId="4" borderId="8" xfId="0" applyNumberFormat="1" applyFont="1" applyFill="1" applyBorder="1" applyAlignment="1" applyProtection="1">
      <alignment horizontal="center" vertical="center" wrapText="1"/>
      <protection hidden="1"/>
    </xf>
    <xf numFmtId="1" fontId="16" fillId="4" borderId="5" xfId="0" applyNumberFormat="1" applyFont="1" applyFill="1" applyBorder="1" applyAlignment="1" applyProtection="1">
      <alignment horizontal="center" vertical="center" wrapText="1"/>
      <protection hidden="1"/>
    </xf>
    <xf numFmtId="1" fontId="16" fillId="4" borderId="13" xfId="0" applyNumberFormat="1" applyFont="1" applyFill="1" applyBorder="1" applyAlignment="1" applyProtection="1">
      <alignment horizontal="center" vertical="center" wrapText="1"/>
      <protection hidden="1"/>
    </xf>
    <xf numFmtId="1" fontId="18" fillId="0" borderId="4" xfId="0" applyNumberFormat="1" applyFont="1" applyFill="1" applyBorder="1" applyAlignment="1" applyProtection="1">
      <alignment vertical="center" wrapText="1"/>
    </xf>
    <xf numFmtId="0" fontId="20" fillId="0" borderId="1" xfId="0" applyFont="1" applyBorder="1" applyAlignment="1" applyProtection="1">
      <alignment vertical="center" wrapText="1"/>
    </xf>
    <xf numFmtId="0" fontId="20" fillId="0" borderId="4" xfId="0" applyFont="1" applyBorder="1" applyAlignment="1" applyProtection="1">
      <alignment vertical="center" wrapText="1"/>
    </xf>
    <xf numFmtId="1" fontId="16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2" xfId="0" applyFont="1" applyFill="1" applyBorder="1" applyAlignment="1" applyProtection="1">
      <alignment vertical="center" wrapText="1"/>
    </xf>
    <xf numFmtId="0" fontId="20" fillId="0" borderId="3" xfId="0" applyFont="1" applyFill="1" applyBorder="1" applyAlignment="1" applyProtection="1">
      <alignment vertical="center" wrapText="1"/>
    </xf>
    <xf numFmtId="0" fontId="20" fillId="0" borderId="4" xfId="0" applyFont="1" applyFill="1" applyBorder="1" applyAlignment="1" applyProtection="1">
      <alignment vertical="center" wrapText="1"/>
    </xf>
    <xf numFmtId="1" fontId="18" fillId="0" borderId="3" xfId="0" applyNumberFormat="1" applyFont="1" applyFill="1" applyBorder="1" applyAlignment="1" applyProtection="1">
      <alignment vertical="center" wrapText="1"/>
    </xf>
    <xf numFmtId="1" fontId="18" fillId="0" borderId="14" xfId="0" applyNumberFormat="1" applyFont="1" applyFill="1" applyBorder="1" applyAlignment="1" applyProtection="1">
      <alignment vertical="center" wrapText="1"/>
    </xf>
    <xf numFmtId="1" fontId="18" fillId="0" borderId="6" xfId="0" applyNumberFormat="1" applyFont="1" applyFill="1" applyBorder="1" applyAlignment="1" applyProtection="1">
      <alignment vertical="center" wrapText="1"/>
    </xf>
    <xf numFmtId="1" fontId="18" fillId="0" borderId="7" xfId="0" applyNumberFormat="1" applyFont="1" applyFill="1" applyBorder="1" applyAlignment="1" applyProtection="1">
      <alignment vertical="center" wrapText="1"/>
    </xf>
    <xf numFmtId="0" fontId="20" fillId="0" borderId="2" xfId="0" applyFont="1" applyBorder="1" applyAlignment="1" applyProtection="1">
      <alignment vertical="center" wrapText="1"/>
    </xf>
    <xf numFmtId="0" fontId="20" fillId="0" borderId="3" xfId="0" applyFont="1" applyBorder="1" applyAlignment="1" applyProtection="1">
      <alignment vertical="center" wrapText="1"/>
    </xf>
    <xf numFmtId="1" fontId="32" fillId="8" borderId="1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/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1" fontId="18" fillId="0" borderId="13" xfId="0" applyNumberFormat="1" applyFont="1" applyFill="1" applyBorder="1" applyAlignment="1" applyProtection="1">
      <alignment vertical="center" wrapText="1"/>
    </xf>
    <xf numFmtId="0" fontId="31" fillId="0" borderId="2" xfId="0" applyFont="1" applyBorder="1" applyAlignment="1"/>
    <xf numFmtId="0" fontId="31" fillId="0" borderId="3" xfId="0" applyFont="1" applyBorder="1" applyAlignment="1"/>
    <xf numFmtId="0" fontId="31" fillId="0" borderId="4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1" fontId="18" fillId="0" borderId="9" xfId="0" applyNumberFormat="1" applyFont="1" applyFill="1" applyBorder="1" applyAlignment="1" applyProtection="1">
      <alignment vertical="center" wrapText="1"/>
    </xf>
    <xf numFmtId="1" fontId="18" fillId="0" borderId="15" xfId="0" applyNumberFormat="1" applyFont="1" applyFill="1" applyBorder="1" applyAlignment="1" applyProtection="1">
      <alignment vertical="center" wrapText="1"/>
    </xf>
    <xf numFmtId="1" fontId="18" fillId="0" borderId="10" xfId="0" applyNumberFormat="1" applyFont="1" applyFill="1" applyBorder="1" applyAlignment="1" applyProtection="1">
      <alignment vertical="center" wrapText="1"/>
    </xf>
    <xf numFmtId="0" fontId="20" fillId="0" borderId="11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vertical="center" wrapText="1"/>
    </xf>
    <xf numFmtId="0" fontId="20" fillId="0" borderId="12" xfId="0" applyFont="1" applyBorder="1" applyAlignment="1" applyProtection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1" fontId="32" fillId="8" borderId="8" xfId="0" applyNumberFormat="1" applyFont="1" applyFill="1" applyBorder="1" applyAlignment="1">
      <alignment horizontal="center" vertical="center" wrapText="1"/>
    </xf>
    <xf numFmtId="0" fontId="32" fillId="8" borderId="5" xfId="0" applyFont="1" applyFill="1" applyBorder="1" applyAlignment="1">
      <alignment horizontal="center" vertical="center" wrapText="1"/>
    </xf>
    <xf numFmtId="0" fontId="32" fillId="8" borderId="13" xfId="0" applyFont="1" applyFill="1" applyBorder="1" applyAlignment="1">
      <alignment horizontal="center" vertical="center" wrapText="1"/>
    </xf>
    <xf numFmtId="1" fontId="32" fillId="8" borderId="8" xfId="0" applyNumberFormat="1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8" borderId="11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32"/>
  <sheetViews>
    <sheetView tabSelected="1" workbookViewId="0">
      <selection activeCell="G19" sqref="G19"/>
    </sheetView>
  </sheetViews>
  <sheetFormatPr defaultRowHeight="15"/>
  <cols>
    <col min="3" max="3" width="19.42578125" customWidth="1"/>
    <col min="4" max="4" width="9.140625" hidden="1" customWidth="1"/>
    <col min="5" max="5" width="30.42578125" customWidth="1"/>
    <col min="6" max="6" width="22.5703125" customWidth="1"/>
    <col min="7" max="7" width="49.85546875" customWidth="1"/>
    <col min="11" max="11" width="27.5703125" customWidth="1"/>
    <col min="12" max="12" width="17.7109375" customWidth="1"/>
  </cols>
  <sheetData>
    <row r="2" spans="2:6" ht="33.75" customHeight="1">
      <c r="B2" s="107" t="s">
        <v>330</v>
      </c>
      <c r="C2" s="108"/>
      <c r="D2" s="108"/>
      <c r="E2" s="108"/>
      <c r="F2" s="109"/>
    </row>
    <row r="3" spans="2:6" ht="60.75" customHeight="1">
      <c r="B3" s="116" t="s">
        <v>329</v>
      </c>
      <c r="C3" s="117"/>
      <c r="D3" s="118"/>
      <c r="E3" s="1" t="s">
        <v>13</v>
      </c>
      <c r="F3" s="3" t="s">
        <v>14</v>
      </c>
    </row>
    <row r="4" spans="2:6" ht="19.5" customHeight="1">
      <c r="B4" s="119">
        <v>1</v>
      </c>
      <c r="C4" s="120"/>
      <c r="D4" s="121"/>
      <c r="E4" s="105" t="s">
        <v>1</v>
      </c>
      <c r="F4" s="106">
        <f>'подробный рейтинг ОУ'!D82</f>
        <v>239</v>
      </c>
    </row>
    <row r="5" spans="2:6" ht="18.75">
      <c r="B5" s="119">
        <v>2</v>
      </c>
      <c r="C5" s="120"/>
      <c r="D5" s="121"/>
      <c r="E5" s="105" t="s">
        <v>333</v>
      </c>
      <c r="F5" s="106">
        <f>'подробный рейтинг ОУ'!J82</f>
        <v>233</v>
      </c>
    </row>
    <row r="6" spans="2:6" ht="18.75">
      <c r="B6" s="131">
        <v>3</v>
      </c>
      <c r="C6" s="132"/>
      <c r="D6" s="133"/>
      <c r="E6" s="105" t="s">
        <v>7</v>
      </c>
      <c r="F6" s="106">
        <f>'подробный рейтинг ОУ'!H82</f>
        <v>229</v>
      </c>
    </row>
    <row r="7" spans="2:6" ht="15.75">
      <c r="B7" s="122">
        <v>4</v>
      </c>
      <c r="C7" s="123"/>
      <c r="D7" s="124"/>
      <c r="E7" s="2" t="s">
        <v>9</v>
      </c>
      <c r="F7" s="39">
        <f>'подробный рейтинг ОУ'!I82</f>
        <v>168</v>
      </c>
    </row>
    <row r="8" spans="2:6" ht="15.75">
      <c r="B8" s="113">
        <v>5</v>
      </c>
      <c r="C8" s="114"/>
      <c r="D8" s="115"/>
      <c r="E8" s="2" t="s">
        <v>8</v>
      </c>
      <c r="F8" s="39">
        <f>'подробный рейтинг ОУ'!N82</f>
        <v>154.5</v>
      </c>
    </row>
    <row r="9" spans="2:6" ht="15.75">
      <c r="B9" s="113">
        <v>6</v>
      </c>
      <c r="C9" s="114"/>
      <c r="D9" s="115"/>
      <c r="E9" s="2" t="s">
        <v>2</v>
      </c>
      <c r="F9" s="39">
        <f>'подробный рейтинг ОУ'!K82</f>
        <v>153.5</v>
      </c>
    </row>
    <row r="10" spans="2:6" ht="15.75">
      <c r="B10" s="110">
        <v>7</v>
      </c>
      <c r="C10" s="111"/>
      <c r="D10" s="112"/>
      <c r="E10" s="2" t="s">
        <v>3</v>
      </c>
      <c r="F10" s="39">
        <f>'подробный рейтинг ОУ'!L82</f>
        <v>148</v>
      </c>
    </row>
    <row r="11" spans="2:6" ht="15.75">
      <c r="B11" s="128">
        <v>8</v>
      </c>
      <c r="C11" s="129"/>
      <c r="D11" s="130"/>
      <c r="E11" s="4" t="s">
        <v>5</v>
      </c>
      <c r="F11" s="39">
        <f>'подробный рейтинг ОУ'!E82</f>
        <v>134</v>
      </c>
    </row>
    <row r="12" spans="2:6" ht="15.75">
      <c r="B12" s="110">
        <v>9</v>
      </c>
      <c r="C12" s="111"/>
      <c r="D12" s="112"/>
      <c r="E12" s="2" t="s">
        <v>6</v>
      </c>
      <c r="F12" s="39">
        <f>'подробный рейтинг ОУ'!G82</f>
        <v>126.5</v>
      </c>
    </row>
    <row r="13" spans="2:6" ht="15.75">
      <c r="B13" s="125">
        <v>10</v>
      </c>
      <c r="C13" s="126"/>
      <c r="D13" s="127"/>
      <c r="E13" s="2" t="s">
        <v>4</v>
      </c>
      <c r="F13" s="39">
        <f>'подробный рейтинг ОУ'!M82</f>
        <v>121</v>
      </c>
    </row>
    <row r="14" spans="2:6" ht="15.75">
      <c r="B14" s="128">
        <v>11</v>
      </c>
      <c r="C14" s="129"/>
      <c r="D14" s="130"/>
      <c r="E14" s="5" t="s">
        <v>10</v>
      </c>
      <c r="F14" s="39">
        <f>'подробный рейтинг ОУ'!O82</f>
        <v>109</v>
      </c>
    </row>
    <row r="15" spans="2:6" ht="15.75">
      <c r="B15" s="110">
        <v>12</v>
      </c>
      <c r="C15" s="111"/>
      <c r="D15" s="112"/>
      <c r="E15" s="2" t="s">
        <v>12</v>
      </c>
      <c r="F15" s="39">
        <f>'подробный рейтинг ОУ'!P82</f>
        <v>89</v>
      </c>
    </row>
    <row r="16" spans="2:6" ht="15.75">
      <c r="B16" s="113">
        <v>13</v>
      </c>
      <c r="C16" s="114"/>
      <c r="D16" s="115"/>
      <c r="E16" s="2" t="s">
        <v>11</v>
      </c>
      <c r="F16" s="39">
        <f>'подробный рейтинг ОУ'!F82</f>
        <v>78.5</v>
      </c>
    </row>
    <row r="18" spans="2:6" ht="21" customHeight="1">
      <c r="B18" s="107" t="s">
        <v>328</v>
      </c>
      <c r="C18" s="108"/>
      <c r="D18" s="108"/>
      <c r="E18" s="108"/>
      <c r="F18" s="109"/>
    </row>
    <row r="19" spans="2:6" ht="65.25" customHeight="1">
      <c r="B19" s="116" t="s">
        <v>179</v>
      </c>
      <c r="C19" s="117"/>
      <c r="D19" s="118"/>
      <c r="E19" s="1" t="s">
        <v>13</v>
      </c>
      <c r="F19" s="3" t="s">
        <v>14</v>
      </c>
    </row>
    <row r="20" spans="2:6" ht="21" customHeight="1">
      <c r="B20" s="134" t="s">
        <v>152</v>
      </c>
      <c r="C20" s="135"/>
      <c r="D20" s="136"/>
      <c r="E20" s="40" t="s">
        <v>7</v>
      </c>
      <c r="F20" s="41">
        <f>'подробный рейтинг сайтов'!K31</f>
        <v>78</v>
      </c>
    </row>
    <row r="21" spans="2:6" ht="15.75">
      <c r="B21" s="137" t="s">
        <v>153</v>
      </c>
      <c r="C21" s="138"/>
      <c r="D21" s="139"/>
      <c r="E21" s="40" t="s">
        <v>1</v>
      </c>
      <c r="F21" s="41">
        <f>'подробный рейтинг сайтов'!G31</f>
        <v>76</v>
      </c>
    </row>
    <row r="22" spans="2:6" ht="15.75">
      <c r="B22" s="140" t="s">
        <v>151</v>
      </c>
      <c r="C22" s="141"/>
      <c r="D22" s="142"/>
      <c r="E22" s="40" t="s">
        <v>0</v>
      </c>
      <c r="F22" s="42">
        <f>'подробный рейтинг сайтов'!M31</f>
        <v>70</v>
      </c>
    </row>
    <row r="23" spans="2:6" ht="15.75">
      <c r="B23" s="110" t="s">
        <v>154</v>
      </c>
      <c r="C23" s="111"/>
      <c r="D23" s="112"/>
      <c r="E23" s="2" t="s">
        <v>322</v>
      </c>
      <c r="F23" s="3">
        <f>'подробный рейтинг сайтов'!Q31</f>
        <v>50.5</v>
      </c>
    </row>
    <row r="24" spans="2:6" ht="15.75">
      <c r="B24" s="125" t="s">
        <v>320</v>
      </c>
      <c r="C24" s="126"/>
      <c r="D24" s="127"/>
      <c r="E24" s="2" t="s">
        <v>9</v>
      </c>
      <c r="F24" s="3">
        <f>'подробный рейтинг сайтов'!L31</f>
        <v>50</v>
      </c>
    </row>
    <row r="25" spans="2:6" ht="15.75">
      <c r="B25" s="125" t="s">
        <v>321</v>
      </c>
      <c r="C25" s="126"/>
      <c r="D25" s="127"/>
      <c r="E25" s="2" t="s">
        <v>326</v>
      </c>
      <c r="F25" s="3">
        <f>'подробный рейтинг сайтов'!H31</f>
        <v>48</v>
      </c>
    </row>
    <row r="26" spans="2:6" ht="15.75">
      <c r="B26" s="125" t="s">
        <v>323</v>
      </c>
      <c r="C26" s="126"/>
      <c r="D26" s="127"/>
      <c r="E26" s="4" t="s">
        <v>324</v>
      </c>
      <c r="F26" s="3">
        <f>'подробный рейтинг сайтов'!P31</f>
        <v>47</v>
      </c>
    </row>
    <row r="27" spans="2:6" ht="15.75">
      <c r="B27" s="113" t="s">
        <v>155</v>
      </c>
      <c r="C27" s="114"/>
      <c r="D27" s="115"/>
      <c r="E27" s="2" t="s">
        <v>325</v>
      </c>
      <c r="F27" s="3">
        <f>'подробный рейтинг сайтов'!O31</f>
        <v>46</v>
      </c>
    </row>
    <row r="28" spans="2:6" ht="15.75">
      <c r="B28" s="113" t="s">
        <v>156</v>
      </c>
      <c r="C28" s="114"/>
      <c r="D28" s="115"/>
      <c r="E28" s="2" t="s">
        <v>6</v>
      </c>
      <c r="F28" s="3">
        <f>'подробный рейтинг сайтов'!J31</f>
        <v>41.5</v>
      </c>
    </row>
    <row r="29" spans="2:6" ht="15.75">
      <c r="B29" s="143" t="s">
        <v>157</v>
      </c>
      <c r="C29" s="144"/>
      <c r="D29" s="145"/>
      <c r="E29" s="2" t="s">
        <v>327</v>
      </c>
      <c r="F29" s="3">
        <f>'подробный рейтинг сайтов'!N31</f>
        <v>39.5</v>
      </c>
    </row>
    <row r="30" spans="2:6" ht="15.75">
      <c r="B30" s="146"/>
      <c r="C30" s="147"/>
      <c r="D30" s="148"/>
      <c r="E30" s="5" t="s">
        <v>11</v>
      </c>
      <c r="F30" s="3">
        <f>'подробный рейтинг сайтов'!I31</f>
        <v>39.5</v>
      </c>
    </row>
    <row r="31" spans="2:6" ht="15.75">
      <c r="B31" s="110" t="s">
        <v>158</v>
      </c>
      <c r="C31" s="111"/>
      <c r="D31" s="112"/>
      <c r="E31" s="2" t="s">
        <v>10</v>
      </c>
      <c r="F31" s="3">
        <f>'подробный рейтинг сайтов'!R31</f>
        <v>39</v>
      </c>
    </row>
    <row r="32" spans="2:6" ht="15.75">
      <c r="B32" s="113" t="s">
        <v>159</v>
      </c>
      <c r="C32" s="114"/>
      <c r="D32" s="115"/>
      <c r="E32" s="2" t="s">
        <v>12</v>
      </c>
      <c r="F32" s="3">
        <f>'подробный рейтинг сайтов'!S31</f>
        <v>27</v>
      </c>
    </row>
  </sheetData>
  <mergeCells count="29">
    <mergeCell ref="B26:D26"/>
    <mergeCell ref="B28:D28"/>
    <mergeCell ref="B31:D31"/>
    <mergeCell ref="B32:D32"/>
    <mergeCell ref="B27:D27"/>
    <mergeCell ref="B29:D30"/>
    <mergeCell ref="B25:D25"/>
    <mergeCell ref="B24:D24"/>
    <mergeCell ref="B23:D23"/>
    <mergeCell ref="B20:D20"/>
    <mergeCell ref="B19:D19"/>
    <mergeCell ref="B21:D21"/>
    <mergeCell ref="B22:D22"/>
    <mergeCell ref="B18:F18"/>
    <mergeCell ref="B2:F2"/>
    <mergeCell ref="B15:D15"/>
    <mergeCell ref="B16:D16"/>
    <mergeCell ref="B3:D3"/>
    <mergeCell ref="B8:D8"/>
    <mergeCell ref="B12:D12"/>
    <mergeCell ref="B9:D9"/>
    <mergeCell ref="B4:D4"/>
    <mergeCell ref="B7:D7"/>
    <mergeCell ref="B13:D13"/>
    <mergeCell ref="B10:D10"/>
    <mergeCell ref="B5:D5"/>
    <mergeCell ref="B11:D11"/>
    <mergeCell ref="B6:D6"/>
    <mergeCell ref="B14:D1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I62"/>
  <sheetViews>
    <sheetView topLeftCell="A34" workbookViewId="0">
      <selection activeCell="L64" sqref="L64"/>
    </sheetView>
  </sheetViews>
  <sheetFormatPr defaultRowHeight="15"/>
  <cols>
    <col min="1" max="1" width="39.5703125" customWidth="1"/>
    <col min="4" max="4" width="12.42578125" customWidth="1"/>
    <col min="7" max="7" width="26.85546875" customWidth="1"/>
    <col min="8" max="8" width="13.7109375" customWidth="1"/>
  </cols>
  <sheetData>
    <row r="2" spans="1:9" ht="18.75">
      <c r="A2" s="170" t="s">
        <v>88</v>
      </c>
      <c r="B2" s="170"/>
      <c r="C2" s="170"/>
      <c r="D2" s="170"/>
      <c r="E2" s="170"/>
      <c r="F2" s="170"/>
      <c r="G2" s="170"/>
      <c r="H2" s="170"/>
    </row>
    <row r="3" spans="1:9" ht="18">
      <c r="A3" s="25" t="s">
        <v>129</v>
      </c>
      <c r="B3" s="26"/>
      <c r="C3" s="26"/>
      <c r="D3" s="26"/>
      <c r="E3" s="27"/>
      <c r="F3" s="27"/>
      <c r="G3" s="27"/>
      <c r="H3" s="28"/>
    </row>
    <row r="4" spans="1:9" ht="63">
      <c r="A4" s="9" t="s">
        <v>15</v>
      </c>
      <c r="B4" s="272" t="s">
        <v>16</v>
      </c>
      <c r="C4" s="273"/>
      <c r="D4" s="29" t="s">
        <v>17</v>
      </c>
      <c r="E4" s="272" t="s">
        <v>89</v>
      </c>
      <c r="F4" s="274"/>
      <c r="G4" s="273"/>
      <c r="H4" s="30" t="s">
        <v>90</v>
      </c>
    </row>
    <row r="5" spans="1:9" ht="15.75">
      <c r="A5" s="288" t="s">
        <v>18</v>
      </c>
      <c r="B5" s="289"/>
      <c r="C5" s="289"/>
      <c r="D5" s="289"/>
      <c r="E5" s="289"/>
      <c r="F5" s="289"/>
      <c r="G5" s="289"/>
      <c r="H5" s="290"/>
    </row>
    <row r="6" spans="1:9" ht="25.5" customHeight="1">
      <c r="A6" s="175" t="s">
        <v>32</v>
      </c>
      <c r="B6" s="216" t="s">
        <v>33</v>
      </c>
      <c r="C6" s="275"/>
      <c r="D6" s="280">
        <v>6.3</v>
      </c>
      <c r="E6" s="240" t="s">
        <v>200</v>
      </c>
      <c r="F6" s="240"/>
      <c r="G6" s="240"/>
      <c r="H6" s="281">
        <v>5</v>
      </c>
      <c r="I6" s="325">
        <f>H6+H10+H14+H15+H18+H19</f>
        <v>41</v>
      </c>
    </row>
    <row r="7" spans="1:9" ht="15" customHeight="1">
      <c r="A7" s="176"/>
      <c r="B7" s="276"/>
      <c r="C7" s="277"/>
      <c r="D7" s="184"/>
      <c r="E7" s="316" t="s">
        <v>201</v>
      </c>
      <c r="F7" s="317"/>
      <c r="G7" s="318"/>
      <c r="H7" s="282"/>
      <c r="I7" s="326"/>
    </row>
    <row r="8" spans="1:9" ht="5.25" customHeight="1">
      <c r="A8" s="176"/>
      <c r="B8" s="276"/>
      <c r="C8" s="277"/>
      <c r="D8" s="184"/>
      <c r="E8" s="319"/>
      <c r="F8" s="320"/>
      <c r="G8" s="321"/>
      <c r="H8" s="282"/>
      <c r="I8" s="326"/>
    </row>
    <row r="9" spans="1:9" ht="7.5" customHeight="1">
      <c r="A9" s="177"/>
      <c r="B9" s="278"/>
      <c r="C9" s="279"/>
      <c r="D9" s="185"/>
      <c r="E9" s="322"/>
      <c r="F9" s="323"/>
      <c r="G9" s="324"/>
      <c r="H9" s="283"/>
      <c r="I9" s="326"/>
    </row>
    <row r="10" spans="1:9" ht="15" customHeight="1">
      <c r="A10" s="175" t="s">
        <v>34</v>
      </c>
      <c r="B10" s="216" t="s">
        <v>35</v>
      </c>
      <c r="C10" s="275"/>
      <c r="D10" s="280">
        <v>44</v>
      </c>
      <c r="E10" s="240" t="s">
        <v>187</v>
      </c>
      <c r="F10" s="240"/>
      <c r="G10" s="285"/>
      <c r="H10" s="281">
        <v>1</v>
      </c>
      <c r="I10" s="326"/>
    </row>
    <row r="11" spans="1:9" ht="15" customHeight="1">
      <c r="A11" s="176"/>
      <c r="B11" s="276"/>
      <c r="C11" s="277"/>
      <c r="D11" s="184"/>
      <c r="E11" s="285"/>
      <c r="F11" s="285"/>
      <c r="G11" s="285"/>
      <c r="H11" s="282"/>
      <c r="I11" s="326"/>
    </row>
    <row r="12" spans="1:9" ht="15" customHeight="1">
      <c r="A12" s="176"/>
      <c r="B12" s="276"/>
      <c r="C12" s="277"/>
      <c r="D12" s="184"/>
      <c r="E12" s="291" t="s">
        <v>91</v>
      </c>
      <c r="F12" s="292"/>
      <c r="G12" s="293"/>
      <c r="H12" s="282"/>
      <c r="I12" s="326"/>
    </row>
    <row r="13" spans="1:9" ht="15" customHeight="1">
      <c r="A13" s="177"/>
      <c r="B13" s="278"/>
      <c r="C13" s="279"/>
      <c r="D13" s="185"/>
      <c r="E13" s="240" t="s">
        <v>92</v>
      </c>
      <c r="F13" s="240"/>
      <c r="G13" s="240"/>
      <c r="H13" s="283"/>
      <c r="I13" s="326"/>
    </row>
    <row r="14" spans="1:9" ht="18.75" customHeight="1">
      <c r="A14" s="62" t="s">
        <v>36</v>
      </c>
      <c r="B14" s="251" t="s">
        <v>150</v>
      </c>
      <c r="C14" s="251"/>
      <c r="D14" s="65">
        <v>1</v>
      </c>
      <c r="E14" s="241"/>
      <c r="F14" s="241"/>
      <c r="G14" s="241"/>
      <c r="H14" s="66">
        <v>10</v>
      </c>
      <c r="I14" s="326"/>
    </row>
    <row r="15" spans="1:9" ht="15" customHeight="1">
      <c r="A15" s="187" t="s">
        <v>37</v>
      </c>
      <c r="B15" s="251" t="s">
        <v>38</v>
      </c>
      <c r="C15" s="152"/>
      <c r="D15" s="280">
        <v>93</v>
      </c>
      <c r="E15" s="284" t="s">
        <v>93</v>
      </c>
      <c r="F15" s="240"/>
      <c r="G15" s="285"/>
      <c r="H15" s="287">
        <v>10</v>
      </c>
      <c r="I15" s="326"/>
    </row>
    <row r="16" spans="1:9" ht="15" customHeight="1">
      <c r="A16" s="187"/>
      <c r="B16" s="251"/>
      <c r="C16" s="152"/>
      <c r="D16" s="184"/>
      <c r="E16" s="286"/>
      <c r="F16" s="285"/>
      <c r="G16" s="285"/>
      <c r="H16" s="287"/>
      <c r="I16" s="326"/>
    </row>
    <row r="17" spans="1:9" ht="15" customHeight="1">
      <c r="A17" s="187"/>
      <c r="B17" s="251"/>
      <c r="C17" s="152"/>
      <c r="D17" s="185"/>
      <c r="E17" s="284" t="s">
        <v>92</v>
      </c>
      <c r="F17" s="240"/>
      <c r="G17" s="240"/>
      <c r="H17" s="287"/>
      <c r="I17" s="326"/>
    </row>
    <row r="18" spans="1:9" ht="25.5">
      <c r="A18" s="62" t="s">
        <v>39</v>
      </c>
      <c r="B18" s="251" t="s">
        <v>40</v>
      </c>
      <c r="C18" s="251"/>
      <c r="D18" s="61">
        <v>100</v>
      </c>
      <c r="E18" s="241" t="s">
        <v>94</v>
      </c>
      <c r="F18" s="241"/>
      <c r="G18" s="241"/>
      <c r="H18" s="66">
        <v>10</v>
      </c>
      <c r="I18" s="326"/>
    </row>
    <row r="19" spans="1:9" ht="18.75" customHeight="1">
      <c r="A19" s="62" t="s">
        <v>41</v>
      </c>
      <c r="B19" s="251" t="s">
        <v>42</v>
      </c>
      <c r="C19" s="251"/>
      <c r="D19" s="64">
        <v>70</v>
      </c>
      <c r="E19" s="241" t="s">
        <v>95</v>
      </c>
      <c r="F19" s="241"/>
      <c r="G19" s="241"/>
      <c r="H19" s="66">
        <v>5</v>
      </c>
      <c r="I19" s="327"/>
    </row>
    <row r="20" spans="1:9">
      <c r="A20" s="158" t="s">
        <v>73</v>
      </c>
      <c r="B20" s="289"/>
      <c r="C20" s="289"/>
      <c r="D20" s="289"/>
      <c r="E20" s="289"/>
      <c r="F20" s="289"/>
      <c r="G20" s="289"/>
      <c r="H20" s="290"/>
    </row>
    <row r="21" spans="1:9">
      <c r="A21" s="194" t="s">
        <v>74</v>
      </c>
      <c r="B21" s="216" t="s">
        <v>38</v>
      </c>
      <c r="C21" s="275"/>
      <c r="D21" s="280">
        <v>14</v>
      </c>
      <c r="E21" s="247" t="s">
        <v>100</v>
      </c>
      <c r="F21" s="301"/>
      <c r="G21" s="284"/>
      <c r="H21" s="281">
        <v>3</v>
      </c>
      <c r="I21" s="270">
        <f>SUM(H21:H47)</f>
        <v>77</v>
      </c>
    </row>
    <row r="22" spans="1:9">
      <c r="A22" s="195"/>
      <c r="B22" s="276"/>
      <c r="C22" s="277"/>
      <c r="D22" s="184"/>
      <c r="E22" s="240" t="s">
        <v>101</v>
      </c>
      <c r="F22" s="240"/>
      <c r="G22" s="285"/>
      <c r="H22" s="282"/>
      <c r="I22" s="271"/>
    </row>
    <row r="23" spans="1:9">
      <c r="A23" s="195"/>
      <c r="B23" s="276"/>
      <c r="C23" s="277"/>
      <c r="D23" s="184"/>
      <c r="E23" s="285"/>
      <c r="F23" s="285"/>
      <c r="G23" s="285"/>
      <c r="H23" s="282"/>
      <c r="I23" s="271"/>
    </row>
    <row r="24" spans="1:9">
      <c r="A24" s="196"/>
      <c r="B24" s="278"/>
      <c r="C24" s="279"/>
      <c r="D24" s="185"/>
      <c r="E24" s="240" t="s">
        <v>102</v>
      </c>
      <c r="F24" s="240"/>
      <c r="G24" s="240"/>
      <c r="H24" s="283"/>
      <c r="I24" s="271"/>
    </row>
    <row r="25" spans="1:9">
      <c r="A25" s="201" t="s">
        <v>75</v>
      </c>
      <c r="B25" s="251" t="s">
        <v>38</v>
      </c>
      <c r="C25" s="251"/>
      <c r="D25" s="280">
        <v>0</v>
      </c>
      <c r="E25" s="247" t="s">
        <v>103</v>
      </c>
      <c r="F25" s="301"/>
      <c r="G25" s="284"/>
      <c r="H25" s="281">
        <v>0</v>
      </c>
      <c r="I25" s="271"/>
    </row>
    <row r="26" spans="1:9">
      <c r="A26" s="202"/>
      <c r="B26" s="251"/>
      <c r="C26" s="251"/>
      <c r="D26" s="184"/>
      <c r="E26" s="247" t="s">
        <v>104</v>
      </c>
      <c r="F26" s="301"/>
      <c r="G26" s="284"/>
      <c r="H26" s="282"/>
      <c r="I26" s="271"/>
    </row>
    <row r="27" spans="1:9">
      <c r="A27" s="203"/>
      <c r="B27" s="251"/>
      <c r="C27" s="251"/>
      <c r="D27" s="185"/>
      <c r="E27" s="240" t="s">
        <v>105</v>
      </c>
      <c r="F27" s="240"/>
      <c r="G27" s="240"/>
      <c r="H27" s="283"/>
      <c r="I27" s="271"/>
    </row>
    <row r="28" spans="1:9">
      <c r="A28" s="207" t="s">
        <v>76</v>
      </c>
      <c r="B28" s="251" t="s">
        <v>38</v>
      </c>
      <c r="C28" s="228"/>
      <c r="D28" s="294">
        <v>19</v>
      </c>
      <c r="E28" s="241" t="s">
        <v>106</v>
      </c>
      <c r="F28" s="241"/>
      <c r="G28" s="297"/>
      <c r="H28" s="287">
        <v>5</v>
      </c>
      <c r="I28" s="271"/>
    </row>
    <row r="29" spans="1:9">
      <c r="A29" s="207"/>
      <c r="B29" s="251"/>
      <c r="C29" s="228"/>
      <c r="D29" s="295"/>
      <c r="E29" s="298" t="s">
        <v>107</v>
      </c>
      <c r="F29" s="299"/>
      <c r="G29" s="300"/>
      <c r="H29" s="287"/>
      <c r="I29" s="271"/>
    </row>
    <row r="30" spans="1:9">
      <c r="A30" s="208"/>
      <c r="B30" s="228"/>
      <c r="C30" s="228"/>
      <c r="D30" s="296"/>
      <c r="E30" s="240" t="s">
        <v>108</v>
      </c>
      <c r="F30" s="240"/>
      <c r="G30" s="240"/>
      <c r="H30" s="287"/>
      <c r="I30" s="271"/>
    </row>
    <row r="31" spans="1:9">
      <c r="A31" s="207" t="s">
        <v>77</v>
      </c>
      <c r="B31" s="251" t="s">
        <v>38</v>
      </c>
      <c r="C31" s="251"/>
      <c r="D31" s="280">
        <v>19</v>
      </c>
      <c r="E31" s="247" t="s">
        <v>189</v>
      </c>
      <c r="F31" s="248"/>
      <c r="G31" s="249"/>
      <c r="H31" s="287">
        <v>10</v>
      </c>
      <c r="I31" s="271"/>
    </row>
    <row r="32" spans="1:9">
      <c r="A32" s="208"/>
      <c r="B32" s="251"/>
      <c r="C32" s="251"/>
      <c r="D32" s="184"/>
      <c r="E32" s="247" t="s">
        <v>188</v>
      </c>
      <c r="F32" s="248"/>
      <c r="G32" s="249"/>
      <c r="H32" s="287"/>
      <c r="I32" s="271"/>
    </row>
    <row r="33" spans="1:9">
      <c r="A33" s="208"/>
      <c r="B33" s="251"/>
      <c r="C33" s="251"/>
      <c r="D33" s="185"/>
      <c r="E33" s="240" t="s">
        <v>110</v>
      </c>
      <c r="F33" s="240"/>
      <c r="G33" s="240"/>
      <c r="H33" s="287"/>
      <c r="I33" s="271"/>
    </row>
    <row r="34" spans="1:9">
      <c r="A34" s="204" t="s">
        <v>78</v>
      </c>
      <c r="B34" s="216" t="s">
        <v>38</v>
      </c>
      <c r="C34" s="275"/>
      <c r="D34" s="280">
        <v>0</v>
      </c>
      <c r="E34" s="247" t="s">
        <v>111</v>
      </c>
      <c r="F34" s="301"/>
      <c r="G34" s="284"/>
      <c r="H34" s="281">
        <v>0</v>
      </c>
      <c r="I34" s="271"/>
    </row>
    <row r="35" spans="1:9">
      <c r="A35" s="205"/>
      <c r="B35" s="276"/>
      <c r="C35" s="277"/>
      <c r="D35" s="184"/>
      <c r="E35" s="247" t="s">
        <v>112</v>
      </c>
      <c r="F35" s="301"/>
      <c r="G35" s="284"/>
      <c r="H35" s="282"/>
      <c r="I35" s="271"/>
    </row>
    <row r="36" spans="1:9">
      <c r="A36" s="206"/>
      <c r="B36" s="278"/>
      <c r="C36" s="279"/>
      <c r="D36" s="185"/>
      <c r="E36" s="247" t="s">
        <v>113</v>
      </c>
      <c r="F36" s="301"/>
      <c r="G36" s="284"/>
      <c r="H36" s="283"/>
      <c r="I36" s="271"/>
    </row>
    <row r="37" spans="1:9">
      <c r="A37" s="204" t="s">
        <v>161</v>
      </c>
      <c r="B37" s="216" t="s">
        <v>38</v>
      </c>
      <c r="C37" s="275"/>
      <c r="D37" s="280">
        <v>21</v>
      </c>
      <c r="E37" s="247" t="s">
        <v>183</v>
      </c>
      <c r="F37" s="301"/>
      <c r="G37" s="284"/>
      <c r="H37" s="281">
        <v>10</v>
      </c>
      <c r="I37" s="271"/>
    </row>
    <row r="38" spans="1:9">
      <c r="A38" s="205"/>
      <c r="B38" s="276"/>
      <c r="C38" s="277"/>
      <c r="D38" s="184"/>
      <c r="E38" s="247" t="s">
        <v>184</v>
      </c>
      <c r="F38" s="301"/>
      <c r="G38" s="284"/>
      <c r="H38" s="282"/>
      <c r="I38" s="271"/>
    </row>
    <row r="39" spans="1:9">
      <c r="A39" s="205"/>
      <c r="B39" s="276"/>
      <c r="C39" s="277"/>
      <c r="D39" s="184"/>
      <c r="E39" s="247" t="s">
        <v>191</v>
      </c>
      <c r="F39" s="301"/>
      <c r="G39" s="284"/>
      <c r="H39" s="282"/>
      <c r="I39" s="271"/>
    </row>
    <row r="40" spans="1:9">
      <c r="A40" s="206"/>
      <c r="B40" s="278"/>
      <c r="C40" s="279"/>
      <c r="D40" s="185"/>
      <c r="E40" s="311" t="s">
        <v>186</v>
      </c>
      <c r="F40" s="312"/>
      <c r="G40" s="313"/>
      <c r="H40" s="283"/>
      <c r="I40" s="271"/>
    </row>
    <row r="41" spans="1:9">
      <c r="A41" s="204" t="s">
        <v>192</v>
      </c>
      <c r="B41" s="216" t="s">
        <v>193</v>
      </c>
      <c r="C41" s="217"/>
      <c r="D41" s="280">
        <v>24</v>
      </c>
      <c r="E41" s="311" t="s">
        <v>194</v>
      </c>
      <c r="F41" s="314"/>
      <c r="G41" s="315"/>
      <c r="H41" s="281">
        <v>5</v>
      </c>
      <c r="I41" s="271"/>
    </row>
    <row r="42" spans="1:9">
      <c r="A42" s="214"/>
      <c r="B42" s="218"/>
      <c r="C42" s="219"/>
      <c r="D42" s="150"/>
      <c r="E42" s="311" t="s">
        <v>195</v>
      </c>
      <c r="F42" s="314"/>
      <c r="G42" s="315"/>
      <c r="H42" s="150"/>
      <c r="I42" s="271"/>
    </row>
    <row r="43" spans="1:9">
      <c r="A43" s="215"/>
      <c r="B43" s="220"/>
      <c r="C43" s="221"/>
      <c r="D43" s="151"/>
      <c r="E43" s="311" t="s">
        <v>186</v>
      </c>
      <c r="F43" s="314"/>
      <c r="G43" s="315"/>
      <c r="H43" s="151"/>
      <c r="I43" s="271"/>
    </row>
    <row r="44" spans="1:9">
      <c r="A44" s="204" t="s">
        <v>79</v>
      </c>
      <c r="B44" s="216" t="s">
        <v>80</v>
      </c>
      <c r="C44" s="275"/>
      <c r="D44" s="64">
        <v>0</v>
      </c>
      <c r="E44" s="247" t="s">
        <v>114</v>
      </c>
      <c r="F44" s="301"/>
      <c r="G44" s="284"/>
      <c r="H44" s="281">
        <v>40</v>
      </c>
      <c r="I44" s="271"/>
    </row>
    <row r="45" spans="1:9">
      <c r="A45" s="205"/>
      <c r="B45" s="276"/>
      <c r="C45" s="277"/>
      <c r="D45" s="64">
        <v>0</v>
      </c>
      <c r="E45" s="247" t="s">
        <v>115</v>
      </c>
      <c r="F45" s="301"/>
      <c r="G45" s="284"/>
      <c r="H45" s="150"/>
      <c r="I45" s="271"/>
    </row>
    <row r="46" spans="1:9">
      <c r="A46" s="206"/>
      <c r="B46" s="278"/>
      <c r="C46" s="279"/>
      <c r="D46" s="64">
        <v>4</v>
      </c>
      <c r="E46" s="247" t="s">
        <v>116</v>
      </c>
      <c r="F46" s="301"/>
      <c r="G46" s="284"/>
      <c r="H46" s="151"/>
      <c r="I46" s="271"/>
    </row>
    <row r="47" spans="1:9" ht="25.5">
      <c r="A47" s="63" t="s">
        <v>160</v>
      </c>
      <c r="B47" s="152" t="s">
        <v>64</v>
      </c>
      <c r="C47" s="309"/>
      <c r="D47" s="35">
        <v>4</v>
      </c>
      <c r="E47" s="247" t="s">
        <v>117</v>
      </c>
      <c r="F47" s="301"/>
      <c r="G47" s="284"/>
      <c r="H47" s="66">
        <v>4</v>
      </c>
      <c r="I47" s="271"/>
    </row>
    <row r="48" spans="1:9" ht="15.75">
      <c r="A48" s="158" t="s">
        <v>331</v>
      </c>
      <c r="B48" s="197"/>
      <c r="C48" s="197"/>
      <c r="D48" s="197"/>
      <c r="E48" s="197"/>
      <c r="F48" s="197"/>
      <c r="G48" s="197"/>
      <c r="H48" s="198"/>
      <c r="I48" s="74"/>
    </row>
    <row r="49" spans="1:9" ht="18.75">
      <c r="A49" s="194" t="s">
        <v>81</v>
      </c>
      <c r="B49" s="216" t="s">
        <v>82</v>
      </c>
      <c r="C49" s="275"/>
      <c r="D49" s="64">
        <v>0</v>
      </c>
      <c r="E49" s="310" t="s">
        <v>118</v>
      </c>
      <c r="F49" s="310"/>
      <c r="G49" s="310"/>
      <c r="H49" s="66">
        <v>0</v>
      </c>
      <c r="I49" s="270">
        <f>SUM(H49:H54)</f>
        <v>0</v>
      </c>
    </row>
    <row r="50" spans="1:9" ht="18.75">
      <c r="A50" s="195"/>
      <c r="B50" s="276"/>
      <c r="C50" s="277"/>
      <c r="D50" s="64">
        <v>0</v>
      </c>
      <c r="E50" s="305" t="s">
        <v>119</v>
      </c>
      <c r="F50" s="306"/>
      <c r="G50" s="286"/>
      <c r="H50" s="66">
        <v>0</v>
      </c>
      <c r="I50" s="331"/>
    </row>
    <row r="51" spans="1:9" ht="18.75">
      <c r="A51" s="196"/>
      <c r="B51" s="278"/>
      <c r="C51" s="279"/>
      <c r="D51" s="64">
        <v>0</v>
      </c>
      <c r="E51" s="247" t="s">
        <v>120</v>
      </c>
      <c r="F51" s="301"/>
      <c r="G51" s="284"/>
      <c r="H51" s="66">
        <v>0</v>
      </c>
      <c r="I51" s="331"/>
    </row>
    <row r="52" spans="1:9" ht="18.75">
      <c r="A52" s="194" t="s">
        <v>83</v>
      </c>
      <c r="B52" s="216" t="s">
        <v>84</v>
      </c>
      <c r="C52" s="275"/>
      <c r="D52" s="64">
        <v>0</v>
      </c>
      <c r="E52" s="302" t="s">
        <v>121</v>
      </c>
      <c r="F52" s="303"/>
      <c r="G52" s="304"/>
      <c r="H52" s="66">
        <v>0</v>
      </c>
      <c r="I52" s="331"/>
    </row>
    <row r="53" spans="1:9" ht="18.75">
      <c r="A53" s="195"/>
      <c r="B53" s="276"/>
      <c r="C53" s="277"/>
      <c r="D53" s="64">
        <v>0</v>
      </c>
      <c r="E53" s="305" t="s">
        <v>122</v>
      </c>
      <c r="F53" s="306"/>
      <c r="G53" s="286"/>
      <c r="H53" s="66">
        <v>0</v>
      </c>
      <c r="I53" s="331"/>
    </row>
    <row r="54" spans="1:9" ht="18.75">
      <c r="A54" s="196"/>
      <c r="B54" s="278"/>
      <c r="C54" s="279"/>
      <c r="D54" s="64">
        <v>0</v>
      </c>
      <c r="E54" s="247" t="s">
        <v>123</v>
      </c>
      <c r="F54" s="301"/>
      <c r="G54" s="284"/>
      <c r="H54" s="66">
        <v>0</v>
      </c>
      <c r="I54" s="331"/>
    </row>
    <row r="55" spans="1:9" ht="15.75">
      <c r="A55" s="158" t="s">
        <v>332</v>
      </c>
      <c r="B55" s="197"/>
      <c r="C55" s="197"/>
      <c r="D55" s="197"/>
      <c r="E55" s="197"/>
      <c r="F55" s="197"/>
      <c r="G55" s="197"/>
      <c r="H55" s="198"/>
    </row>
    <row r="56" spans="1:9" ht="18.75" customHeight="1">
      <c r="A56" s="194" t="s">
        <v>81</v>
      </c>
      <c r="B56" s="216" t="s">
        <v>82</v>
      </c>
      <c r="C56" s="275"/>
      <c r="D56" s="96">
        <v>0</v>
      </c>
      <c r="E56" s="310" t="s">
        <v>118</v>
      </c>
      <c r="F56" s="310"/>
      <c r="G56" s="310"/>
      <c r="H56" s="98">
        <v>0</v>
      </c>
      <c r="I56" s="270">
        <f>SUM(H56:H61)</f>
        <v>0</v>
      </c>
    </row>
    <row r="57" spans="1:9" ht="18.75" customHeight="1">
      <c r="A57" s="195"/>
      <c r="B57" s="276"/>
      <c r="C57" s="277"/>
      <c r="D57" s="96">
        <v>0</v>
      </c>
      <c r="E57" s="305" t="s">
        <v>119</v>
      </c>
      <c r="F57" s="306"/>
      <c r="G57" s="286"/>
      <c r="H57" s="98">
        <v>0</v>
      </c>
      <c r="I57" s="271"/>
    </row>
    <row r="58" spans="1:9" ht="18.75" customHeight="1">
      <c r="A58" s="196"/>
      <c r="B58" s="278"/>
      <c r="C58" s="279"/>
      <c r="D58" s="96">
        <v>0</v>
      </c>
      <c r="E58" s="247" t="s">
        <v>120</v>
      </c>
      <c r="F58" s="301"/>
      <c r="G58" s="284"/>
      <c r="H58" s="98">
        <v>0</v>
      </c>
      <c r="I58" s="271"/>
    </row>
    <row r="59" spans="1:9" ht="18.75" customHeight="1">
      <c r="A59" s="194" t="s">
        <v>83</v>
      </c>
      <c r="B59" s="216" t="s">
        <v>84</v>
      </c>
      <c r="C59" s="275"/>
      <c r="D59" s="96">
        <v>0</v>
      </c>
      <c r="E59" s="302" t="s">
        <v>121</v>
      </c>
      <c r="F59" s="303"/>
      <c r="G59" s="304"/>
      <c r="H59" s="98">
        <v>0</v>
      </c>
      <c r="I59" s="271"/>
    </row>
    <row r="60" spans="1:9" ht="18.75" customHeight="1">
      <c r="A60" s="195"/>
      <c r="B60" s="276"/>
      <c r="C60" s="277"/>
      <c r="D60" s="96">
        <v>0</v>
      </c>
      <c r="E60" s="305" t="s">
        <v>122</v>
      </c>
      <c r="F60" s="306"/>
      <c r="G60" s="286"/>
      <c r="H60" s="98">
        <v>0</v>
      </c>
      <c r="I60" s="271"/>
    </row>
    <row r="61" spans="1:9" ht="18.75" customHeight="1">
      <c r="A61" s="196"/>
      <c r="B61" s="278"/>
      <c r="C61" s="279"/>
      <c r="D61" s="96">
        <v>0</v>
      </c>
      <c r="E61" s="247" t="s">
        <v>123</v>
      </c>
      <c r="F61" s="301"/>
      <c r="G61" s="284"/>
      <c r="H61" s="98">
        <v>0</v>
      </c>
      <c r="I61" s="271"/>
    </row>
    <row r="62" spans="1:9" ht="26.25">
      <c r="A62" s="308" t="s">
        <v>87</v>
      </c>
      <c r="B62" s="308"/>
      <c r="C62" s="308"/>
      <c r="D62" s="308"/>
      <c r="E62" s="308"/>
      <c r="F62" s="308"/>
      <c r="G62" s="308"/>
      <c r="H62" s="36">
        <f>I56+I49+I21+I6</f>
        <v>118</v>
      </c>
    </row>
  </sheetData>
  <mergeCells count="115">
    <mergeCell ref="I21:I47"/>
    <mergeCell ref="I49:I54"/>
    <mergeCell ref="I6:I19"/>
    <mergeCell ref="A10:A13"/>
    <mergeCell ref="B10:C13"/>
    <mergeCell ref="D10:D13"/>
    <mergeCell ref="E10:G11"/>
    <mergeCell ref="H10:H13"/>
    <mergeCell ref="E12:G12"/>
    <mergeCell ref="E13:G13"/>
    <mergeCell ref="H15:H17"/>
    <mergeCell ref="E17:G17"/>
    <mergeCell ref="B18:C18"/>
    <mergeCell ref="E18:G18"/>
    <mergeCell ref="B19:C19"/>
    <mergeCell ref="E19:G19"/>
    <mergeCell ref="B14:C14"/>
    <mergeCell ref="E14:G14"/>
    <mergeCell ref="A15:A17"/>
    <mergeCell ref="B15:C17"/>
    <mergeCell ref="D15:D17"/>
    <mergeCell ref="E15:G16"/>
    <mergeCell ref="A25:A27"/>
    <mergeCell ref="B25:C27"/>
    <mergeCell ref="A20:H20"/>
    <mergeCell ref="A21:A24"/>
    <mergeCell ref="B21:C24"/>
    <mergeCell ref="D21:D24"/>
    <mergeCell ref="E21:G21"/>
    <mergeCell ref="H21:H24"/>
    <mergeCell ref="E22:G23"/>
    <mergeCell ref="E24:G24"/>
    <mergeCell ref="A2:H2"/>
    <mergeCell ref="B4:C4"/>
    <mergeCell ref="E4:G4"/>
    <mergeCell ref="A5:H5"/>
    <mergeCell ref="A6:A9"/>
    <mergeCell ref="B6:C9"/>
    <mergeCell ref="D6:D9"/>
    <mergeCell ref="E6:G6"/>
    <mergeCell ref="H6:H9"/>
    <mergeCell ref="E7:G9"/>
    <mergeCell ref="A28:A30"/>
    <mergeCell ref="B28:C30"/>
    <mergeCell ref="D28:D30"/>
    <mergeCell ref="E28:G28"/>
    <mergeCell ref="H28:H30"/>
    <mergeCell ref="E29:G29"/>
    <mergeCell ref="E30:G30"/>
    <mergeCell ref="D25:D27"/>
    <mergeCell ref="E25:G25"/>
    <mergeCell ref="H25:H27"/>
    <mergeCell ref="E26:G26"/>
    <mergeCell ref="E27:G27"/>
    <mergeCell ref="A34:A36"/>
    <mergeCell ref="B34:C36"/>
    <mergeCell ref="D34:D36"/>
    <mergeCell ref="E34:G34"/>
    <mergeCell ref="H34:H36"/>
    <mergeCell ref="E35:G35"/>
    <mergeCell ref="E36:G36"/>
    <mergeCell ref="A31:A33"/>
    <mergeCell ref="B31:C33"/>
    <mergeCell ref="D31:D33"/>
    <mergeCell ref="E31:G31"/>
    <mergeCell ref="H31:H33"/>
    <mergeCell ref="E32:G32"/>
    <mergeCell ref="E33:G33"/>
    <mergeCell ref="E44:G44"/>
    <mergeCell ref="E45:G45"/>
    <mergeCell ref="E46:G46"/>
    <mergeCell ref="H44:H46"/>
    <mergeCell ref="A37:A40"/>
    <mergeCell ref="B37:C40"/>
    <mergeCell ref="D37:D40"/>
    <mergeCell ref="E37:G37"/>
    <mergeCell ref="H37:H40"/>
    <mergeCell ref="E38:G38"/>
    <mergeCell ref="E39:G39"/>
    <mergeCell ref="E40:G40"/>
    <mergeCell ref="A62:G62"/>
    <mergeCell ref="A41:A43"/>
    <mergeCell ref="B41:C43"/>
    <mergeCell ref="H41:H43"/>
    <mergeCell ref="E41:G41"/>
    <mergeCell ref="E42:G42"/>
    <mergeCell ref="E43:G43"/>
    <mergeCell ref="D41:D43"/>
    <mergeCell ref="A59:A61"/>
    <mergeCell ref="B59:C61"/>
    <mergeCell ref="E59:G59"/>
    <mergeCell ref="E60:G60"/>
    <mergeCell ref="E61:G61"/>
    <mergeCell ref="A55:H55"/>
    <mergeCell ref="B47:C47"/>
    <mergeCell ref="E47:G47"/>
    <mergeCell ref="A48:H48"/>
    <mergeCell ref="A49:A51"/>
    <mergeCell ref="B49:C51"/>
    <mergeCell ref="E49:G49"/>
    <mergeCell ref="E50:G50"/>
    <mergeCell ref="E51:G51"/>
    <mergeCell ref="A44:A46"/>
    <mergeCell ref="B44:C46"/>
    <mergeCell ref="A56:A58"/>
    <mergeCell ref="B56:C58"/>
    <mergeCell ref="E56:G56"/>
    <mergeCell ref="E57:G57"/>
    <mergeCell ref="E58:G58"/>
    <mergeCell ref="I56:I61"/>
    <mergeCell ref="A52:A54"/>
    <mergeCell ref="B52:C54"/>
    <mergeCell ref="E52:G52"/>
    <mergeCell ref="E53:G53"/>
    <mergeCell ref="E54:G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I62"/>
  <sheetViews>
    <sheetView topLeftCell="A28" workbookViewId="0">
      <selection activeCell="I21" sqref="I21:I47"/>
    </sheetView>
  </sheetViews>
  <sheetFormatPr defaultRowHeight="15"/>
  <cols>
    <col min="1" max="1" width="39.5703125" customWidth="1"/>
    <col min="4" max="4" width="12.42578125" customWidth="1"/>
    <col min="7" max="7" width="26.85546875" customWidth="1"/>
    <col min="8" max="8" width="13.7109375" customWidth="1"/>
  </cols>
  <sheetData>
    <row r="2" spans="1:9" ht="18.75">
      <c r="A2" s="170" t="s">
        <v>88</v>
      </c>
      <c r="B2" s="170"/>
      <c r="C2" s="170"/>
      <c r="D2" s="170"/>
      <c r="E2" s="170"/>
      <c r="F2" s="170"/>
      <c r="G2" s="170"/>
      <c r="H2" s="170"/>
    </row>
    <row r="3" spans="1:9" ht="18">
      <c r="A3" s="25" t="s">
        <v>130</v>
      </c>
      <c r="B3" s="26"/>
      <c r="C3" s="26"/>
      <c r="D3" s="26"/>
      <c r="E3" s="27"/>
      <c r="F3" s="27"/>
      <c r="G3" s="27"/>
      <c r="H3" s="28"/>
    </row>
    <row r="4" spans="1:9" ht="63">
      <c r="A4" s="9" t="s">
        <v>15</v>
      </c>
      <c r="B4" s="272" t="s">
        <v>16</v>
      </c>
      <c r="C4" s="273"/>
      <c r="D4" s="29" t="s">
        <v>17</v>
      </c>
      <c r="E4" s="272" t="s">
        <v>89</v>
      </c>
      <c r="F4" s="274"/>
      <c r="G4" s="273"/>
      <c r="H4" s="30" t="s">
        <v>90</v>
      </c>
    </row>
    <row r="5" spans="1:9" ht="15.75">
      <c r="A5" s="288" t="s">
        <v>18</v>
      </c>
      <c r="B5" s="289"/>
      <c r="C5" s="289"/>
      <c r="D5" s="289"/>
      <c r="E5" s="289"/>
      <c r="F5" s="289"/>
      <c r="G5" s="289"/>
      <c r="H5" s="290"/>
    </row>
    <row r="6" spans="1:9" ht="22.5" customHeight="1">
      <c r="A6" s="175" t="s">
        <v>32</v>
      </c>
      <c r="B6" s="216" t="s">
        <v>33</v>
      </c>
      <c r="C6" s="275"/>
      <c r="D6" s="280">
        <v>4.2</v>
      </c>
      <c r="E6" s="240" t="s">
        <v>200</v>
      </c>
      <c r="F6" s="240"/>
      <c r="G6" s="240"/>
      <c r="H6" s="281">
        <v>10</v>
      </c>
      <c r="I6" s="325">
        <f>H6+H10+H14+H15+H18+H19</f>
        <v>46</v>
      </c>
    </row>
    <row r="7" spans="1:9" ht="15" customHeight="1">
      <c r="A7" s="176"/>
      <c r="B7" s="276"/>
      <c r="C7" s="277"/>
      <c r="D7" s="184"/>
      <c r="E7" s="316" t="s">
        <v>201</v>
      </c>
      <c r="F7" s="317"/>
      <c r="G7" s="318"/>
      <c r="H7" s="282"/>
      <c r="I7" s="326"/>
    </row>
    <row r="8" spans="1:9" ht="5.25" customHeight="1">
      <c r="A8" s="176"/>
      <c r="B8" s="276"/>
      <c r="C8" s="277"/>
      <c r="D8" s="184"/>
      <c r="E8" s="319"/>
      <c r="F8" s="320"/>
      <c r="G8" s="321"/>
      <c r="H8" s="282"/>
      <c r="I8" s="326"/>
    </row>
    <row r="9" spans="1:9" ht="5.25" customHeight="1">
      <c r="A9" s="177"/>
      <c r="B9" s="278"/>
      <c r="C9" s="279"/>
      <c r="D9" s="185"/>
      <c r="E9" s="322"/>
      <c r="F9" s="323"/>
      <c r="G9" s="324"/>
      <c r="H9" s="283"/>
      <c r="I9" s="326"/>
    </row>
    <row r="10" spans="1:9" ht="15" customHeight="1">
      <c r="A10" s="175" t="s">
        <v>34</v>
      </c>
      <c r="B10" s="216" t="s">
        <v>35</v>
      </c>
      <c r="C10" s="275"/>
      <c r="D10" s="280">
        <v>44</v>
      </c>
      <c r="E10" s="240" t="s">
        <v>187</v>
      </c>
      <c r="F10" s="240"/>
      <c r="G10" s="285"/>
      <c r="H10" s="281">
        <v>1</v>
      </c>
      <c r="I10" s="326"/>
    </row>
    <row r="11" spans="1:9" ht="15" customHeight="1">
      <c r="A11" s="176"/>
      <c r="B11" s="276"/>
      <c r="C11" s="277"/>
      <c r="D11" s="184"/>
      <c r="E11" s="285"/>
      <c r="F11" s="285"/>
      <c r="G11" s="285"/>
      <c r="H11" s="282"/>
      <c r="I11" s="326"/>
    </row>
    <row r="12" spans="1:9" ht="15" customHeight="1">
      <c r="A12" s="176"/>
      <c r="B12" s="276"/>
      <c r="C12" s="277"/>
      <c r="D12" s="184"/>
      <c r="E12" s="291" t="s">
        <v>91</v>
      </c>
      <c r="F12" s="292"/>
      <c r="G12" s="293"/>
      <c r="H12" s="282"/>
      <c r="I12" s="326"/>
    </row>
    <row r="13" spans="1:9" ht="15" customHeight="1">
      <c r="A13" s="177"/>
      <c r="B13" s="278"/>
      <c r="C13" s="279"/>
      <c r="D13" s="185"/>
      <c r="E13" s="240" t="s">
        <v>92</v>
      </c>
      <c r="F13" s="240"/>
      <c r="G13" s="240"/>
      <c r="H13" s="283"/>
      <c r="I13" s="326"/>
    </row>
    <row r="14" spans="1:9" ht="18.75" customHeight="1">
      <c r="A14" s="69" t="s">
        <v>36</v>
      </c>
      <c r="B14" s="251" t="s">
        <v>150</v>
      </c>
      <c r="C14" s="251"/>
      <c r="D14" s="72">
        <v>1</v>
      </c>
      <c r="E14" s="241"/>
      <c r="F14" s="241"/>
      <c r="G14" s="241"/>
      <c r="H14" s="73">
        <v>10</v>
      </c>
      <c r="I14" s="326"/>
    </row>
    <row r="15" spans="1:9" ht="15" customHeight="1">
      <c r="A15" s="187" t="s">
        <v>37</v>
      </c>
      <c r="B15" s="251" t="s">
        <v>38</v>
      </c>
      <c r="C15" s="152"/>
      <c r="D15" s="280">
        <v>92</v>
      </c>
      <c r="E15" s="284" t="s">
        <v>93</v>
      </c>
      <c r="F15" s="240"/>
      <c r="G15" s="285"/>
      <c r="H15" s="287">
        <v>10</v>
      </c>
      <c r="I15" s="326"/>
    </row>
    <row r="16" spans="1:9" ht="15" customHeight="1">
      <c r="A16" s="187"/>
      <c r="B16" s="251"/>
      <c r="C16" s="152"/>
      <c r="D16" s="184"/>
      <c r="E16" s="286"/>
      <c r="F16" s="285"/>
      <c r="G16" s="285"/>
      <c r="H16" s="287"/>
      <c r="I16" s="326"/>
    </row>
    <row r="17" spans="1:9" ht="15" customHeight="1">
      <c r="A17" s="187"/>
      <c r="B17" s="251"/>
      <c r="C17" s="152"/>
      <c r="D17" s="185"/>
      <c r="E17" s="284" t="s">
        <v>92</v>
      </c>
      <c r="F17" s="240"/>
      <c r="G17" s="240"/>
      <c r="H17" s="287"/>
      <c r="I17" s="326"/>
    </row>
    <row r="18" spans="1:9" ht="25.5">
      <c r="A18" s="69" t="s">
        <v>39</v>
      </c>
      <c r="B18" s="251" t="s">
        <v>40</v>
      </c>
      <c r="C18" s="251"/>
      <c r="D18" s="70">
        <v>100</v>
      </c>
      <c r="E18" s="241" t="s">
        <v>94</v>
      </c>
      <c r="F18" s="241"/>
      <c r="G18" s="241"/>
      <c r="H18" s="73">
        <v>10</v>
      </c>
      <c r="I18" s="326"/>
    </row>
    <row r="19" spans="1:9" ht="18.75" customHeight="1">
      <c r="A19" s="69" t="s">
        <v>41</v>
      </c>
      <c r="B19" s="251" t="s">
        <v>42</v>
      </c>
      <c r="C19" s="251"/>
      <c r="D19" s="71">
        <v>55</v>
      </c>
      <c r="E19" s="241" t="s">
        <v>95</v>
      </c>
      <c r="F19" s="241"/>
      <c r="G19" s="241"/>
      <c r="H19" s="73">
        <v>5</v>
      </c>
      <c r="I19" s="327"/>
    </row>
    <row r="20" spans="1:9">
      <c r="A20" s="158" t="s">
        <v>73</v>
      </c>
      <c r="B20" s="289"/>
      <c r="C20" s="289"/>
      <c r="D20" s="289"/>
      <c r="E20" s="289"/>
      <c r="F20" s="289"/>
      <c r="G20" s="289"/>
      <c r="H20" s="290"/>
    </row>
    <row r="21" spans="1:9">
      <c r="A21" s="194" t="s">
        <v>74</v>
      </c>
      <c r="B21" s="216" t="s">
        <v>38</v>
      </c>
      <c r="C21" s="275"/>
      <c r="D21" s="280">
        <v>96</v>
      </c>
      <c r="E21" s="247" t="s">
        <v>100</v>
      </c>
      <c r="F21" s="301"/>
      <c r="G21" s="284"/>
      <c r="H21" s="281">
        <v>10</v>
      </c>
      <c r="I21" s="307">
        <f>SUM(H21:H47)</f>
        <v>100</v>
      </c>
    </row>
    <row r="22" spans="1:9">
      <c r="A22" s="195"/>
      <c r="B22" s="276"/>
      <c r="C22" s="277"/>
      <c r="D22" s="184"/>
      <c r="E22" s="240" t="s">
        <v>101</v>
      </c>
      <c r="F22" s="240"/>
      <c r="G22" s="285"/>
      <c r="H22" s="282"/>
      <c r="I22" s="332"/>
    </row>
    <row r="23" spans="1:9">
      <c r="A23" s="195"/>
      <c r="B23" s="276"/>
      <c r="C23" s="277"/>
      <c r="D23" s="184"/>
      <c r="E23" s="285"/>
      <c r="F23" s="285"/>
      <c r="G23" s="285"/>
      <c r="H23" s="282"/>
      <c r="I23" s="332"/>
    </row>
    <row r="24" spans="1:9">
      <c r="A24" s="196"/>
      <c r="B24" s="278"/>
      <c r="C24" s="279"/>
      <c r="D24" s="185"/>
      <c r="E24" s="240" t="s">
        <v>102</v>
      </c>
      <c r="F24" s="240"/>
      <c r="G24" s="240"/>
      <c r="H24" s="283"/>
      <c r="I24" s="332"/>
    </row>
    <row r="25" spans="1:9">
      <c r="A25" s="201" t="s">
        <v>75</v>
      </c>
      <c r="B25" s="251" t="s">
        <v>38</v>
      </c>
      <c r="C25" s="251"/>
      <c r="D25" s="280">
        <v>0</v>
      </c>
      <c r="E25" s="247" t="s">
        <v>103</v>
      </c>
      <c r="F25" s="301"/>
      <c r="G25" s="284"/>
      <c r="H25" s="281">
        <v>0</v>
      </c>
      <c r="I25" s="332"/>
    </row>
    <row r="26" spans="1:9">
      <c r="A26" s="202"/>
      <c r="B26" s="251"/>
      <c r="C26" s="251"/>
      <c r="D26" s="184"/>
      <c r="E26" s="247" t="s">
        <v>104</v>
      </c>
      <c r="F26" s="301"/>
      <c r="G26" s="284"/>
      <c r="H26" s="282"/>
      <c r="I26" s="332"/>
    </row>
    <row r="27" spans="1:9">
      <c r="A27" s="203"/>
      <c r="B27" s="251"/>
      <c r="C27" s="251"/>
      <c r="D27" s="185"/>
      <c r="E27" s="240" t="s">
        <v>105</v>
      </c>
      <c r="F27" s="240"/>
      <c r="G27" s="240"/>
      <c r="H27" s="283"/>
      <c r="I27" s="332"/>
    </row>
    <row r="28" spans="1:9">
      <c r="A28" s="207" t="s">
        <v>76</v>
      </c>
      <c r="B28" s="251" t="s">
        <v>38</v>
      </c>
      <c r="C28" s="228"/>
      <c r="D28" s="294">
        <v>28</v>
      </c>
      <c r="E28" s="241" t="s">
        <v>106</v>
      </c>
      <c r="F28" s="241"/>
      <c r="G28" s="297"/>
      <c r="H28" s="287">
        <v>10</v>
      </c>
      <c r="I28" s="332"/>
    </row>
    <row r="29" spans="1:9">
      <c r="A29" s="207"/>
      <c r="B29" s="251"/>
      <c r="C29" s="228"/>
      <c r="D29" s="295"/>
      <c r="E29" s="298" t="s">
        <v>107</v>
      </c>
      <c r="F29" s="299"/>
      <c r="G29" s="300"/>
      <c r="H29" s="287"/>
      <c r="I29" s="332"/>
    </row>
    <row r="30" spans="1:9">
      <c r="A30" s="208"/>
      <c r="B30" s="228"/>
      <c r="C30" s="228"/>
      <c r="D30" s="296"/>
      <c r="E30" s="240" t="s">
        <v>108</v>
      </c>
      <c r="F30" s="240"/>
      <c r="G30" s="240"/>
      <c r="H30" s="287"/>
      <c r="I30" s="332"/>
    </row>
    <row r="31" spans="1:9">
      <c r="A31" s="207" t="s">
        <v>77</v>
      </c>
      <c r="B31" s="251" t="s">
        <v>38</v>
      </c>
      <c r="C31" s="251"/>
      <c r="D31" s="280">
        <v>35</v>
      </c>
      <c r="E31" s="247" t="s">
        <v>189</v>
      </c>
      <c r="F31" s="248"/>
      <c r="G31" s="249"/>
      <c r="H31" s="287">
        <v>10</v>
      </c>
      <c r="I31" s="332"/>
    </row>
    <row r="32" spans="1:9">
      <c r="A32" s="208"/>
      <c r="B32" s="251"/>
      <c r="C32" s="251"/>
      <c r="D32" s="184"/>
      <c r="E32" s="247" t="s">
        <v>188</v>
      </c>
      <c r="F32" s="248"/>
      <c r="G32" s="249"/>
      <c r="H32" s="287"/>
      <c r="I32" s="332"/>
    </row>
    <row r="33" spans="1:9">
      <c r="A33" s="208"/>
      <c r="B33" s="251"/>
      <c r="C33" s="251"/>
      <c r="D33" s="185"/>
      <c r="E33" s="240" t="s">
        <v>110</v>
      </c>
      <c r="F33" s="240"/>
      <c r="G33" s="240"/>
      <c r="H33" s="287"/>
      <c r="I33" s="332"/>
    </row>
    <row r="34" spans="1:9">
      <c r="A34" s="204" t="s">
        <v>78</v>
      </c>
      <c r="B34" s="216" t="s">
        <v>38</v>
      </c>
      <c r="C34" s="275"/>
      <c r="D34" s="280">
        <v>72</v>
      </c>
      <c r="E34" s="247" t="s">
        <v>111</v>
      </c>
      <c r="F34" s="301"/>
      <c r="G34" s="284"/>
      <c r="H34" s="281">
        <v>10</v>
      </c>
      <c r="I34" s="332"/>
    </row>
    <row r="35" spans="1:9">
      <c r="A35" s="205"/>
      <c r="B35" s="276"/>
      <c r="C35" s="277"/>
      <c r="D35" s="184"/>
      <c r="E35" s="247" t="s">
        <v>112</v>
      </c>
      <c r="F35" s="301"/>
      <c r="G35" s="284"/>
      <c r="H35" s="282"/>
      <c r="I35" s="332"/>
    </row>
    <row r="36" spans="1:9">
      <c r="A36" s="206"/>
      <c r="B36" s="278"/>
      <c r="C36" s="279"/>
      <c r="D36" s="185"/>
      <c r="E36" s="247" t="s">
        <v>113</v>
      </c>
      <c r="F36" s="301"/>
      <c r="G36" s="284"/>
      <c r="H36" s="283"/>
      <c r="I36" s="332"/>
    </row>
    <row r="37" spans="1:9">
      <c r="A37" s="204" t="s">
        <v>161</v>
      </c>
      <c r="B37" s="216" t="s">
        <v>38</v>
      </c>
      <c r="C37" s="275"/>
      <c r="D37" s="280">
        <v>74</v>
      </c>
      <c r="E37" s="247" t="s">
        <v>183</v>
      </c>
      <c r="F37" s="301"/>
      <c r="G37" s="284"/>
      <c r="H37" s="281">
        <v>10</v>
      </c>
      <c r="I37" s="332"/>
    </row>
    <row r="38" spans="1:9">
      <c r="A38" s="205"/>
      <c r="B38" s="276"/>
      <c r="C38" s="277"/>
      <c r="D38" s="184"/>
      <c r="E38" s="247" t="s">
        <v>184</v>
      </c>
      <c r="F38" s="301"/>
      <c r="G38" s="284"/>
      <c r="H38" s="282"/>
      <c r="I38" s="332"/>
    </row>
    <row r="39" spans="1:9">
      <c r="A39" s="205"/>
      <c r="B39" s="276"/>
      <c r="C39" s="277"/>
      <c r="D39" s="184"/>
      <c r="E39" s="247" t="s">
        <v>191</v>
      </c>
      <c r="F39" s="301"/>
      <c r="G39" s="284"/>
      <c r="H39" s="282"/>
      <c r="I39" s="332"/>
    </row>
    <row r="40" spans="1:9">
      <c r="A40" s="206"/>
      <c r="B40" s="278"/>
      <c r="C40" s="279"/>
      <c r="D40" s="185"/>
      <c r="E40" s="311" t="s">
        <v>186</v>
      </c>
      <c r="F40" s="312"/>
      <c r="G40" s="313"/>
      <c r="H40" s="283"/>
      <c r="I40" s="332"/>
    </row>
    <row r="41" spans="1:9">
      <c r="A41" s="204" t="s">
        <v>192</v>
      </c>
      <c r="B41" s="216" t="s">
        <v>193</v>
      </c>
      <c r="C41" s="217"/>
      <c r="D41" s="280">
        <v>100</v>
      </c>
      <c r="E41" s="311" t="s">
        <v>194</v>
      </c>
      <c r="F41" s="314"/>
      <c r="G41" s="315"/>
      <c r="H41" s="281">
        <v>10</v>
      </c>
      <c r="I41" s="332"/>
    </row>
    <row r="42" spans="1:9">
      <c r="A42" s="214"/>
      <c r="B42" s="218"/>
      <c r="C42" s="219"/>
      <c r="D42" s="150"/>
      <c r="E42" s="311" t="s">
        <v>195</v>
      </c>
      <c r="F42" s="314"/>
      <c r="G42" s="315"/>
      <c r="H42" s="150"/>
      <c r="I42" s="332"/>
    </row>
    <row r="43" spans="1:9">
      <c r="A43" s="215"/>
      <c r="B43" s="220"/>
      <c r="C43" s="221"/>
      <c r="D43" s="151"/>
      <c r="E43" s="311" t="s">
        <v>186</v>
      </c>
      <c r="F43" s="314"/>
      <c r="G43" s="315"/>
      <c r="H43" s="151"/>
      <c r="I43" s="332"/>
    </row>
    <row r="44" spans="1:9">
      <c r="A44" s="204" t="s">
        <v>79</v>
      </c>
      <c r="B44" s="216" t="s">
        <v>80</v>
      </c>
      <c r="C44" s="275"/>
      <c r="D44" s="71">
        <v>0</v>
      </c>
      <c r="E44" s="247" t="s">
        <v>114</v>
      </c>
      <c r="F44" s="301"/>
      <c r="G44" s="284"/>
      <c r="H44" s="281">
        <v>40</v>
      </c>
      <c r="I44" s="332"/>
    </row>
    <row r="45" spans="1:9">
      <c r="A45" s="205"/>
      <c r="B45" s="276"/>
      <c r="C45" s="277"/>
      <c r="D45" s="71">
        <v>0</v>
      </c>
      <c r="E45" s="247" t="s">
        <v>115</v>
      </c>
      <c r="F45" s="301"/>
      <c r="G45" s="284"/>
      <c r="H45" s="150"/>
      <c r="I45" s="332"/>
    </row>
    <row r="46" spans="1:9">
      <c r="A46" s="206"/>
      <c r="B46" s="278"/>
      <c r="C46" s="279"/>
      <c r="D46" s="71">
        <v>4</v>
      </c>
      <c r="E46" s="247" t="s">
        <v>116</v>
      </c>
      <c r="F46" s="301"/>
      <c r="G46" s="284"/>
      <c r="H46" s="151"/>
      <c r="I46" s="332"/>
    </row>
    <row r="47" spans="1:9" ht="25.5">
      <c r="A47" s="68" t="s">
        <v>160</v>
      </c>
      <c r="B47" s="152" t="s">
        <v>64</v>
      </c>
      <c r="C47" s="309"/>
      <c r="D47" s="35">
        <v>0</v>
      </c>
      <c r="E47" s="247" t="s">
        <v>117</v>
      </c>
      <c r="F47" s="301"/>
      <c r="G47" s="284"/>
      <c r="H47" s="73">
        <v>0</v>
      </c>
      <c r="I47" s="332"/>
    </row>
    <row r="48" spans="1:9" ht="15.75">
      <c r="A48" s="158" t="s">
        <v>331</v>
      </c>
      <c r="B48" s="197"/>
      <c r="C48" s="197"/>
      <c r="D48" s="197"/>
      <c r="E48" s="197"/>
      <c r="F48" s="197"/>
      <c r="G48" s="197"/>
      <c r="H48" s="198"/>
    </row>
    <row r="49" spans="1:9" ht="18.75">
      <c r="A49" s="194" t="s">
        <v>81</v>
      </c>
      <c r="B49" s="216" t="s">
        <v>82</v>
      </c>
      <c r="C49" s="275"/>
      <c r="D49" s="71">
        <v>0</v>
      </c>
      <c r="E49" s="310" t="s">
        <v>118</v>
      </c>
      <c r="F49" s="310"/>
      <c r="G49" s="310"/>
      <c r="H49" s="73">
        <v>0</v>
      </c>
      <c r="I49" s="307">
        <f>SUM(H49:H54)</f>
        <v>0</v>
      </c>
    </row>
    <row r="50" spans="1:9" ht="18.75">
      <c r="A50" s="195"/>
      <c r="B50" s="276"/>
      <c r="C50" s="277"/>
      <c r="D50" s="71">
        <v>0</v>
      </c>
      <c r="E50" s="305" t="s">
        <v>119</v>
      </c>
      <c r="F50" s="306"/>
      <c r="G50" s="286"/>
      <c r="H50" s="73">
        <v>0</v>
      </c>
      <c r="I50" s="332"/>
    </row>
    <row r="51" spans="1:9" ht="18.75">
      <c r="A51" s="196"/>
      <c r="B51" s="278"/>
      <c r="C51" s="279"/>
      <c r="D51" s="71">
        <v>0</v>
      </c>
      <c r="E51" s="247" t="s">
        <v>120</v>
      </c>
      <c r="F51" s="301"/>
      <c r="G51" s="284"/>
      <c r="H51" s="73">
        <v>0</v>
      </c>
      <c r="I51" s="332"/>
    </row>
    <row r="52" spans="1:9" ht="18.75">
      <c r="A52" s="194" t="s">
        <v>83</v>
      </c>
      <c r="B52" s="216" t="s">
        <v>84</v>
      </c>
      <c r="C52" s="275"/>
      <c r="D52" s="71">
        <v>0</v>
      </c>
      <c r="E52" s="302" t="s">
        <v>121</v>
      </c>
      <c r="F52" s="303"/>
      <c r="G52" s="304"/>
      <c r="H52" s="73">
        <v>0</v>
      </c>
      <c r="I52" s="332"/>
    </row>
    <row r="53" spans="1:9" ht="18.75">
      <c r="A53" s="195"/>
      <c r="B53" s="276"/>
      <c r="C53" s="277"/>
      <c r="D53" s="71">
        <v>0</v>
      </c>
      <c r="E53" s="305" t="s">
        <v>122</v>
      </c>
      <c r="F53" s="306"/>
      <c r="G53" s="286"/>
      <c r="H53" s="73">
        <v>0</v>
      </c>
      <c r="I53" s="332"/>
    </row>
    <row r="54" spans="1:9" ht="18.75">
      <c r="A54" s="196"/>
      <c r="B54" s="278"/>
      <c r="C54" s="279"/>
      <c r="D54" s="71">
        <v>0</v>
      </c>
      <c r="E54" s="247" t="s">
        <v>123</v>
      </c>
      <c r="F54" s="301"/>
      <c r="G54" s="284"/>
      <c r="H54" s="73">
        <v>0</v>
      </c>
      <c r="I54" s="332"/>
    </row>
    <row r="55" spans="1:9" ht="15.75">
      <c r="A55" s="158" t="s">
        <v>332</v>
      </c>
      <c r="B55" s="197"/>
      <c r="C55" s="197"/>
      <c r="D55" s="197"/>
      <c r="E55" s="197"/>
      <c r="F55" s="197"/>
      <c r="G55" s="197"/>
      <c r="H55" s="198"/>
    </row>
    <row r="56" spans="1:9" ht="18.75" customHeight="1">
      <c r="A56" s="194" t="s">
        <v>81</v>
      </c>
      <c r="B56" s="216" t="s">
        <v>82</v>
      </c>
      <c r="C56" s="275"/>
      <c r="D56" s="78">
        <v>0</v>
      </c>
      <c r="E56" s="310" t="s">
        <v>118</v>
      </c>
      <c r="F56" s="310"/>
      <c r="G56" s="310"/>
      <c r="H56" s="73">
        <v>0</v>
      </c>
      <c r="I56" s="307">
        <f>SUM(H56:H61)</f>
        <v>17</v>
      </c>
    </row>
    <row r="57" spans="1:9" ht="18.75" customHeight="1">
      <c r="A57" s="195"/>
      <c r="B57" s="276"/>
      <c r="C57" s="277"/>
      <c r="D57" s="78">
        <v>0</v>
      </c>
      <c r="E57" s="305" t="s">
        <v>119</v>
      </c>
      <c r="F57" s="306"/>
      <c r="G57" s="286"/>
      <c r="H57" s="73">
        <v>0</v>
      </c>
      <c r="I57" s="332"/>
    </row>
    <row r="58" spans="1:9" ht="18.75" customHeight="1">
      <c r="A58" s="196"/>
      <c r="B58" s="278"/>
      <c r="C58" s="279"/>
      <c r="D58" s="78">
        <v>0</v>
      </c>
      <c r="E58" s="247" t="s">
        <v>120</v>
      </c>
      <c r="F58" s="301"/>
      <c r="G58" s="284"/>
      <c r="H58" s="73">
        <v>0</v>
      </c>
      <c r="I58" s="332"/>
    </row>
    <row r="59" spans="1:9" ht="18.75" customHeight="1">
      <c r="A59" s="194" t="s">
        <v>83</v>
      </c>
      <c r="B59" s="216" t="s">
        <v>84</v>
      </c>
      <c r="C59" s="275"/>
      <c r="D59" s="78">
        <v>1</v>
      </c>
      <c r="E59" s="302" t="s">
        <v>121</v>
      </c>
      <c r="F59" s="303"/>
      <c r="G59" s="304"/>
      <c r="H59" s="73">
        <v>17</v>
      </c>
      <c r="I59" s="332"/>
    </row>
    <row r="60" spans="1:9" ht="18.75" customHeight="1">
      <c r="A60" s="195"/>
      <c r="B60" s="276"/>
      <c r="C60" s="277"/>
      <c r="D60" s="78">
        <v>0</v>
      </c>
      <c r="E60" s="305" t="s">
        <v>122</v>
      </c>
      <c r="F60" s="306"/>
      <c r="G60" s="286"/>
      <c r="H60" s="73">
        <v>0</v>
      </c>
      <c r="I60" s="332"/>
    </row>
    <row r="61" spans="1:9" ht="18.75" customHeight="1">
      <c r="A61" s="196"/>
      <c r="B61" s="278"/>
      <c r="C61" s="279"/>
      <c r="D61" s="78">
        <v>0</v>
      </c>
      <c r="E61" s="247" t="s">
        <v>123</v>
      </c>
      <c r="F61" s="301"/>
      <c r="G61" s="284"/>
      <c r="H61" s="73">
        <v>0</v>
      </c>
      <c r="I61" s="332"/>
    </row>
    <row r="62" spans="1:9" ht="26.25">
      <c r="A62" s="308" t="s">
        <v>87</v>
      </c>
      <c r="B62" s="308"/>
      <c r="C62" s="308"/>
      <c r="D62" s="308"/>
      <c r="E62" s="308"/>
      <c r="F62" s="308"/>
      <c r="G62" s="308"/>
      <c r="H62" s="36">
        <f>I56+I49+I21+I6</f>
        <v>163</v>
      </c>
    </row>
  </sheetData>
  <mergeCells count="115">
    <mergeCell ref="I49:I54"/>
    <mergeCell ref="H44:H46"/>
    <mergeCell ref="I21:I47"/>
    <mergeCell ref="A62:G62"/>
    <mergeCell ref="E7:G9"/>
    <mergeCell ref="I6:I19"/>
    <mergeCell ref="A59:A61"/>
    <mergeCell ref="B59:C61"/>
    <mergeCell ref="E59:G59"/>
    <mergeCell ref="E60:G60"/>
    <mergeCell ref="E61:G61"/>
    <mergeCell ref="A55:H55"/>
    <mergeCell ref="A56:A58"/>
    <mergeCell ref="B56:C58"/>
    <mergeCell ref="E56:G56"/>
    <mergeCell ref="E57:G57"/>
    <mergeCell ref="E58:G58"/>
    <mergeCell ref="A52:A54"/>
    <mergeCell ref="B52:C54"/>
    <mergeCell ref="E52:G52"/>
    <mergeCell ref="E53:G53"/>
    <mergeCell ref="E54:G54"/>
    <mergeCell ref="B47:C47"/>
    <mergeCell ref="E47:G47"/>
    <mergeCell ref="A48:H48"/>
    <mergeCell ref="A49:A51"/>
    <mergeCell ref="B49:C51"/>
    <mergeCell ref="E49:G49"/>
    <mergeCell ref="E50:G50"/>
    <mergeCell ref="E51:G51"/>
    <mergeCell ref="A44:A46"/>
    <mergeCell ref="B44:C46"/>
    <mergeCell ref="E44:G44"/>
    <mergeCell ref="E45:G45"/>
    <mergeCell ref="E46:G46"/>
    <mergeCell ref="A41:A43"/>
    <mergeCell ref="B41:C43"/>
    <mergeCell ref="D41:D43"/>
    <mergeCell ref="E41:G41"/>
    <mergeCell ref="H41:H43"/>
    <mergeCell ref="E42:G42"/>
    <mergeCell ref="E43:G43"/>
    <mergeCell ref="A37:A40"/>
    <mergeCell ref="B37:C40"/>
    <mergeCell ref="D37:D40"/>
    <mergeCell ref="E37:G37"/>
    <mergeCell ref="H37:H40"/>
    <mergeCell ref="E38:G38"/>
    <mergeCell ref="E39:G39"/>
    <mergeCell ref="E40:G40"/>
    <mergeCell ref="A34:A36"/>
    <mergeCell ref="B34:C36"/>
    <mergeCell ref="D34:D36"/>
    <mergeCell ref="E34:G34"/>
    <mergeCell ref="H34:H36"/>
    <mergeCell ref="E35:G35"/>
    <mergeCell ref="E36:G36"/>
    <mergeCell ref="A31:A33"/>
    <mergeCell ref="B31:C33"/>
    <mergeCell ref="D31:D33"/>
    <mergeCell ref="E31:G31"/>
    <mergeCell ref="H31:H33"/>
    <mergeCell ref="E32:G32"/>
    <mergeCell ref="E33:G33"/>
    <mergeCell ref="A28:A30"/>
    <mergeCell ref="B28:C30"/>
    <mergeCell ref="D28:D30"/>
    <mergeCell ref="E28:G28"/>
    <mergeCell ref="H28:H30"/>
    <mergeCell ref="E29:G29"/>
    <mergeCell ref="E30:G30"/>
    <mergeCell ref="A25:A27"/>
    <mergeCell ref="B25:C27"/>
    <mergeCell ref="D25:D27"/>
    <mergeCell ref="E25:G25"/>
    <mergeCell ref="H25:H27"/>
    <mergeCell ref="E26:G26"/>
    <mergeCell ref="E27:G27"/>
    <mergeCell ref="A21:A24"/>
    <mergeCell ref="B21:C24"/>
    <mergeCell ref="D21:D24"/>
    <mergeCell ref="E21:G21"/>
    <mergeCell ref="H21:H24"/>
    <mergeCell ref="E22:G23"/>
    <mergeCell ref="E24:G24"/>
    <mergeCell ref="H15:H17"/>
    <mergeCell ref="E17:G17"/>
    <mergeCell ref="B18:C18"/>
    <mergeCell ref="E18:G18"/>
    <mergeCell ref="B19:C19"/>
    <mergeCell ref="E19:G19"/>
    <mergeCell ref="I56:I61"/>
    <mergeCell ref="H10:H13"/>
    <mergeCell ref="E12:G12"/>
    <mergeCell ref="E13:G13"/>
    <mergeCell ref="A2:H2"/>
    <mergeCell ref="B4:C4"/>
    <mergeCell ref="E4:G4"/>
    <mergeCell ref="A5:H5"/>
    <mergeCell ref="A6:A9"/>
    <mergeCell ref="B6:C9"/>
    <mergeCell ref="D6:D9"/>
    <mergeCell ref="E6:G6"/>
    <mergeCell ref="H6:H9"/>
    <mergeCell ref="B14:C14"/>
    <mergeCell ref="E14:G14"/>
    <mergeCell ref="A15:A17"/>
    <mergeCell ref="B15:C17"/>
    <mergeCell ref="D15:D17"/>
    <mergeCell ref="E15:G16"/>
    <mergeCell ref="A10:A13"/>
    <mergeCell ref="B10:C13"/>
    <mergeCell ref="D10:D13"/>
    <mergeCell ref="E10:G11"/>
    <mergeCell ref="A20:H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I62"/>
  <sheetViews>
    <sheetView topLeftCell="A34" workbookViewId="0">
      <selection activeCell="L57" sqref="L57"/>
    </sheetView>
  </sheetViews>
  <sheetFormatPr defaultRowHeight="15"/>
  <cols>
    <col min="1" max="1" width="39.5703125" customWidth="1"/>
    <col min="4" max="4" width="12.42578125" customWidth="1"/>
    <col min="7" max="7" width="26.85546875" customWidth="1"/>
    <col min="8" max="8" width="13.7109375" customWidth="1"/>
  </cols>
  <sheetData>
    <row r="2" spans="1:9" ht="18.75">
      <c r="A2" s="170" t="s">
        <v>88</v>
      </c>
      <c r="B2" s="170"/>
      <c r="C2" s="170"/>
      <c r="D2" s="170"/>
      <c r="E2" s="170"/>
      <c r="F2" s="170"/>
      <c r="G2" s="170"/>
      <c r="H2" s="170"/>
    </row>
    <row r="3" spans="1:9" ht="18">
      <c r="A3" s="25" t="s">
        <v>132</v>
      </c>
      <c r="B3" s="26"/>
      <c r="C3" s="26"/>
      <c r="D3" s="26"/>
      <c r="E3" s="27"/>
      <c r="F3" s="27"/>
      <c r="G3" s="27"/>
      <c r="H3" s="28"/>
    </row>
    <row r="4" spans="1:9" ht="63">
      <c r="A4" s="9" t="s">
        <v>15</v>
      </c>
      <c r="B4" s="272" t="s">
        <v>16</v>
      </c>
      <c r="C4" s="273"/>
      <c r="D4" s="29" t="s">
        <v>17</v>
      </c>
      <c r="E4" s="272" t="s">
        <v>89</v>
      </c>
      <c r="F4" s="274"/>
      <c r="G4" s="273"/>
      <c r="H4" s="30" t="s">
        <v>90</v>
      </c>
    </row>
    <row r="5" spans="1:9" ht="15.75">
      <c r="A5" s="288" t="s">
        <v>18</v>
      </c>
      <c r="B5" s="289"/>
      <c r="C5" s="289"/>
      <c r="D5" s="289"/>
      <c r="E5" s="289"/>
      <c r="F5" s="289"/>
      <c r="G5" s="289"/>
      <c r="H5" s="290"/>
    </row>
    <row r="6" spans="1:9" ht="24" customHeight="1">
      <c r="A6" s="175" t="s">
        <v>32</v>
      </c>
      <c r="B6" s="216" t="s">
        <v>33</v>
      </c>
      <c r="C6" s="275"/>
      <c r="D6" s="280">
        <v>6.6</v>
      </c>
      <c r="E6" s="240" t="s">
        <v>200</v>
      </c>
      <c r="F6" s="240"/>
      <c r="G6" s="240"/>
      <c r="H6" s="281">
        <v>5</v>
      </c>
      <c r="I6" s="325">
        <f>H6+H10+H14+H15+H18+H19</f>
        <v>50</v>
      </c>
    </row>
    <row r="7" spans="1:9" ht="9" customHeight="1">
      <c r="A7" s="176"/>
      <c r="B7" s="276"/>
      <c r="C7" s="277"/>
      <c r="D7" s="184"/>
      <c r="E7" s="316" t="s">
        <v>201</v>
      </c>
      <c r="F7" s="317"/>
      <c r="G7" s="318"/>
      <c r="H7" s="282"/>
      <c r="I7" s="326"/>
    </row>
    <row r="8" spans="1:9" ht="15" customHeight="1">
      <c r="A8" s="176"/>
      <c r="B8" s="276"/>
      <c r="C8" s="277"/>
      <c r="D8" s="184"/>
      <c r="E8" s="319"/>
      <c r="F8" s="320"/>
      <c r="G8" s="321"/>
      <c r="H8" s="282"/>
      <c r="I8" s="326"/>
    </row>
    <row r="9" spans="1:9" ht="5.25" customHeight="1">
      <c r="A9" s="177"/>
      <c r="B9" s="278"/>
      <c r="C9" s="279"/>
      <c r="D9" s="185"/>
      <c r="E9" s="322"/>
      <c r="F9" s="323"/>
      <c r="G9" s="324"/>
      <c r="H9" s="283"/>
      <c r="I9" s="326"/>
    </row>
    <row r="10" spans="1:9" ht="15" customHeight="1">
      <c r="A10" s="175" t="s">
        <v>34</v>
      </c>
      <c r="B10" s="216" t="s">
        <v>35</v>
      </c>
      <c r="C10" s="275"/>
      <c r="D10" s="280">
        <v>92</v>
      </c>
      <c r="E10" s="240" t="s">
        <v>187</v>
      </c>
      <c r="F10" s="240"/>
      <c r="G10" s="285"/>
      <c r="H10" s="281">
        <v>10</v>
      </c>
      <c r="I10" s="326"/>
    </row>
    <row r="11" spans="1:9" ht="15" customHeight="1">
      <c r="A11" s="176"/>
      <c r="B11" s="276"/>
      <c r="C11" s="277"/>
      <c r="D11" s="184"/>
      <c r="E11" s="285"/>
      <c r="F11" s="285"/>
      <c r="G11" s="285"/>
      <c r="H11" s="282"/>
      <c r="I11" s="326"/>
    </row>
    <row r="12" spans="1:9" ht="15" customHeight="1">
      <c r="A12" s="176"/>
      <c r="B12" s="276"/>
      <c r="C12" s="277"/>
      <c r="D12" s="184"/>
      <c r="E12" s="291" t="s">
        <v>91</v>
      </c>
      <c r="F12" s="292"/>
      <c r="G12" s="293"/>
      <c r="H12" s="282"/>
      <c r="I12" s="326"/>
    </row>
    <row r="13" spans="1:9" ht="15" customHeight="1">
      <c r="A13" s="177"/>
      <c r="B13" s="278"/>
      <c r="C13" s="279"/>
      <c r="D13" s="185"/>
      <c r="E13" s="240" t="s">
        <v>92</v>
      </c>
      <c r="F13" s="240"/>
      <c r="G13" s="240"/>
      <c r="H13" s="283"/>
      <c r="I13" s="326"/>
    </row>
    <row r="14" spans="1:9" ht="18.75" customHeight="1">
      <c r="A14" s="69" t="s">
        <v>36</v>
      </c>
      <c r="B14" s="251" t="s">
        <v>150</v>
      </c>
      <c r="C14" s="251"/>
      <c r="D14" s="72">
        <v>1</v>
      </c>
      <c r="E14" s="241"/>
      <c r="F14" s="241"/>
      <c r="G14" s="241"/>
      <c r="H14" s="73">
        <v>10</v>
      </c>
      <c r="I14" s="326"/>
    </row>
    <row r="15" spans="1:9" ht="15" customHeight="1">
      <c r="A15" s="187" t="s">
        <v>37</v>
      </c>
      <c r="B15" s="251" t="s">
        <v>38</v>
      </c>
      <c r="C15" s="152"/>
      <c r="D15" s="280">
        <v>70</v>
      </c>
      <c r="E15" s="284" t="s">
        <v>93</v>
      </c>
      <c r="F15" s="240"/>
      <c r="G15" s="285"/>
      <c r="H15" s="287">
        <v>5</v>
      </c>
      <c r="I15" s="326"/>
    </row>
    <row r="16" spans="1:9" ht="15" customHeight="1">
      <c r="A16" s="187"/>
      <c r="B16" s="251"/>
      <c r="C16" s="152"/>
      <c r="D16" s="184"/>
      <c r="E16" s="286"/>
      <c r="F16" s="285"/>
      <c r="G16" s="285"/>
      <c r="H16" s="287"/>
      <c r="I16" s="326"/>
    </row>
    <row r="17" spans="1:9" ht="15" customHeight="1">
      <c r="A17" s="187"/>
      <c r="B17" s="251"/>
      <c r="C17" s="152"/>
      <c r="D17" s="185"/>
      <c r="E17" s="284" t="s">
        <v>92</v>
      </c>
      <c r="F17" s="240"/>
      <c r="G17" s="240"/>
      <c r="H17" s="287"/>
      <c r="I17" s="326"/>
    </row>
    <row r="18" spans="1:9" ht="25.5">
      <c r="A18" s="69" t="s">
        <v>39</v>
      </c>
      <c r="B18" s="251" t="s">
        <v>40</v>
      </c>
      <c r="C18" s="251"/>
      <c r="D18" s="70">
        <v>100</v>
      </c>
      <c r="E18" s="241" t="s">
        <v>94</v>
      </c>
      <c r="F18" s="241"/>
      <c r="G18" s="241"/>
      <c r="H18" s="73">
        <v>10</v>
      </c>
      <c r="I18" s="326"/>
    </row>
    <row r="19" spans="1:9" ht="18.75" customHeight="1">
      <c r="A19" s="69" t="s">
        <v>41</v>
      </c>
      <c r="B19" s="251" t="s">
        <v>42</v>
      </c>
      <c r="C19" s="251"/>
      <c r="D19" s="71">
        <v>100</v>
      </c>
      <c r="E19" s="241" t="s">
        <v>95</v>
      </c>
      <c r="F19" s="241"/>
      <c r="G19" s="241"/>
      <c r="H19" s="73">
        <v>10</v>
      </c>
      <c r="I19" s="327"/>
    </row>
    <row r="20" spans="1:9">
      <c r="A20" s="158" t="s">
        <v>73</v>
      </c>
      <c r="B20" s="289"/>
      <c r="C20" s="289"/>
      <c r="D20" s="289"/>
      <c r="E20" s="289"/>
      <c r="F20" s="289"/>
      <c r="G20" s="289"/>
      <c r="H20" s="290"/>
    </row>
    <row r="21" spans="1:9">
      <c r="A21" s="194" t="s">
        <v>74</v>
      </c>
      <c r="B21" s="216" t="s">
        <v>38</v>
      </c>
      <c r="C21" s="275"/>
      <c r="D21" s="280">
        <v>13</v>
      </c>
      <c r="E21" s="247" t="s">
        <v>100</v>
      </c>
      <c r="F21" s="301"/>
      <c r="G21" s="284"/>
      <c r="H21" s="281">
        <v>3</v>
      </c>
      <c r="I21" s="270">
        <f>SUM(H21:H47)</f>
        <v>64</v>
      </c>
    </row>
    <row r="22" spans="1:9">
      <c r="A22" s="195"/>
      <c r="B22" s="276"/>
      <c r="C22" s="277"/>
      <c r="D22" s="184"/>
      <c r="E22" s="240" t="s">
        <v>101</v>
      </c>
      <c r="F22" s="240"/>
      <c r="G22" s="285"/>
      <c r="H22" s="282"/>
      <c r="I22" s="271"/>
    </row>
    <row r="23" spans="1:9">
      <c r="A23" s="195"/>
      <c r="B23" s="276"/>
      <c r="C23" s="277"/>
      <c r="D23" s="184"/>
      <c r="E23" s="285"/>
      <c r="F23" s="285"/>
      <c r="G23" s="285"/>
      <c r="H23" s="282"/>
      <c r="I23" s="271"/>
    </row>
    <row r="24" spans="1:9">
      <c r="A24" s="196"/>
      <c r="B24" s="278"/>
      <c r="C24" s="279"/>
      <c r="D24" s="185"/>
      <c r="E24" s="240" t="s">
        <v>102</v>
      </c>
      <c r="F24" s="240"/>
      <c r="G24" s="240"/>
      <c r="H24" s="283"/>
      <c r="I24" s="271"/>
    </row>
    <row r="25" spans="1:9">
      <c r="A25" s="201" t="s">
        <v>75</v>
      </c>
      <c r="B25" s="251" t="s">
        <v>38</v>
      </c>
      <c r="C25" s="251"/>
      <c r="D25" s="280">
        <v>4</v>
      </c>
      <c r="E25" s="247" t="s">
        <v>103</v>
      </c>
      <c r="F25" s="301"/>
      <c r="G25" s="284"/>
      <c r="H25" s="281">
        <v>3</v>
      </c>
      <c r="I25" s="271"/>
    </row>
    <row r="26" spans="1:9">
      <c r="A26" s="202"/>
      <c r="B26" s="251"/>
      <c r="C26" s="251"/>
      <c r="D26" s="184"/>
      <c r="E26" s="247" t="s">
        <v>104</v>
      </c>
      <c r="F26" s="301"/>
      <c r="G26" s="284"/>
      <c r="H26" s="282"/>
      <c r="I26" s="271"/>
    </row>
    <row r="27" spans="1:9">
      <c r="A27" s="203"/>
      <c r="B27" s="251"/>
      <c r="C27" s="251"/>
      <c r="D27" s="185"/>
      <c r="E27" s="240" t="s">
        <v>105</v>
      </c>
      <c r="F27" s="240"/>
      <c r="G27" s="240"/>
      <c r="H27" s="283"/>
      <c r="I27" s="271"/>
    </row>
    <row r="28" spans="1:9">
      <c r="A28" s="207" t="s">
        <v>76</v>
      </c>
      <c r="B28" s="251" t="s">
        <v>38</v>
      </c>
      <c r="C28" s="228"/>
      <c r="D28" s="294">
        <v>38</v>
      </c>
      <c r="E28" s="241" t="s">
        <v>106</v>
      </c>
      <c r="F28" s="241"/>
      <c r="G28" s="297"/>
      <c r="H28" s="287">
        <v>10</v>
      </c>
      <c r="I28" s="271"/>
    </row>
    <row r="29" spans="1:9">
      <c r="A29" s="207"/>
      <c r="B29" s="251"/>
      <c r="C29" s="228"/>
      <c r="D29" s="295"/>
      <c r="E29" s="298" t="s">
        <v>107</v>
      </c>
      <c r="F29" s="299"/>
      <c r="G29" s="300"/>
      <c r="H29" s="287"/>
      <c r="I29" s="271"/>
    </row>
    <row r="30" spans="1:9">
      <c r="A30" s="208"/>
      <c r="B30" s="228"/>
      <c r="C30" s="228"/>
      <c r="D30" s="296"/>
      <c r="E30" s="240" t="s">
        <v>108</v>
      </c>
      <c r="F30" s="240"/>
      <c r="G30" s="240"/>
      <c r="H30" s="287"/>
      <c r="I30" s="271"/>
    </row>
    <row r="31" spans="1:9">
      <c r="A31" s="207" t="s">
        <v>77</v>
      </c>
      <c r="B31" s="251" t="s">
        <v>38</v>
      </c>
      <c r="C31" s="251"/>
      <c r="D31" s="280">
        <v>4</v>
      </c>
      <c r="E31" s="247" t="s">
        <v>189</v>
      </c>
      <c r="F31" s="248"/>
      <c r="G31" s="249"/>
      <c r="H31" s="287">
        <v>5</v>
      </c>
      <c r="I31" s="271"/>
    </row>
    <row r="32" spans="1:9">
      <c r="A32" s="208"/>
      <c r="B32" s="251"/>
      <c r="C32" s="251"/>
      <c r="D32" s="184"/>
      <c r="E32" s="247" t="s">
        <v>188</v>
      </c>
      <c r="F32" s="248"/>
      <c r="G32" s="249"/>
      <c r="H32" s="287"/>
      <c r="I32" s="271"/>
    </row>
    <row r="33" spans="1:9">
      <c r="A33" s="208"/>
      <c r="B33" s="251"/>
      <c r="C33" s="251"/>
      <c r="D33" s="185"/>
      <c r="E33" s="240" t="s">
        <v>110</v>
      </c>
      <c r="F33" s="240"/>
      <c r="G33" s="240"/>
      <c r="H33" s="287"/>
      <c r="I33" s="271"/>
    </row>
    <row r="34" spans="1:9">
      <c r="A34" s="204" t="s">
        <v>78</v>
      </c>
      <c r="B34" s="216" t="s">
        <v>38</v>
      </c>
      <c r="C34" s="275"/>
      <c r="D34" s="280">
        <v>0</v>
      </c>
      <c r="E34" s="247" t="s">
        <v>111</v>
      </c>
      <c r="F34" s="301"/>
      <c r="G34" s="284"/>
      <c r="H34" s="281">
        <v>0</v>
      </c>
      <c r="I34" s="271"/>
    </row>
    <row r="35" spans="1:9">
      <c r="A35" s="205"/>
      <c r="B35" s="276"/>
      <c r="C35" s="277"/>
      <c r="D35" s="184"/>
      <c r="E35" s="247" t="s">
        <v>112</v>
      </c>
      <c r="F35" s="301"/>
      <c r="G35" s="284"/>
      <c r="H35" s="282"/>
      <c r="I35" s="271"/>
    </row>
    <row r="36" spans="1:9">
      <c r="A36" s="206"/>
      <c r="B36" s="278"/>
      <c r="C36" s="279"/>
      <c r="D36" s="185"/>
      <c r="E36" s="247" t="s">
        <v>113</v>
      </c>
      <c r="F36" s="301"/>
      <c r="G36" s="284"/>
      <c r="H36" s="283"/>
      <c r="I36" s="271"/>
    </row>
    <row r="37" spans="1:9">
      <c r="A37" s="204" t="s">
        <v>161</v>
      </c>
      <c r="B37" s="216" t="s">
        <v>38</v>
      </c>
      <c r="C37" s="275"/>
      <c r="D37" s="280">
        <v>43</v>
      </c>
      <c r="E37" s="247" t="s">
        <v>183</v>
      </c>
      <c r="F37" s="301"/>
      <c r="G37" s="284"/>
      <c r="H37" s="281">
        <v>5</v>
      </c>
      <c r="I37" s="271"/>
    </row>
    <row r="38" spans="1:9">
      <c r="A38" s="205"/>
      <c r="B38" s="276"/>
      <c r="C38" s="277"/>
      <c r="D38" s="184"/>
      <c r="E38" s="247" t="s">
        <v>184</v>
      </c>
      <c r="F38" s="301"/>
      <c r="G38" s="284"/>
      <c r="H38" s="282"/>
      <c r="I38" s="271"/>
    </row>
    <row r="39" spans="1:9">
      <c r="A39" s="205"/>
      <c r="B39" s="276"/>
      <c r="C39" s="277"/>
      <c r="D39" s="184"/>
      <c r="E39" s="247" t="s">
        <v>191</v>
      </c>
      <c r="F39" s="301"/>
      <c r="G39" s="284"/>
      <c r="H39" s="282"/>
      <c r="I39" s="271"/>
    </row>
    <row r="40" spans="1:9">
      <c r="A40" s="206"/>
      <c r="B40" s="278"/>
      <c r="C40" s="279"/>
      <c r="D40" s="185"/>
      <c r="E40" s="311" t="s">
        <v>186</v>
      </c>
      <c r="F40" s="312"/>
      <c r="G40" s="313"/>
      <c r="H40" s="283"/>
      <c r="I40" s="271"/>
    </row>
    <row r="41" spans="1:9">
      <c r="A41" s="204" t="s">
        <v>192</v>
      </c>
      <c r="B41" s="216" t="s">
        <v>193</v>
      </c>
      <c r="C41" s="217"/>
      <c r="D41" s="280">
        <v>100</v>
      </c>
      <c r="E41" s="311" t="s">
        <v>194</v>
      </c>
      <c r="F41" s="314"/>
      <c r="G41" s="315"/>
      <c r="H41" s="281">
        <v>10</v>
      </c>
      <c r="I41" s="271"/>
    </row>
    <row r="42" spans="1:9">
      <c r="A42" s="214"/>
      <c r="B42" s="218"/>
      <c r="C42" s="219"/>
      <c r="D42" s="150"/>
      <c r="E42" s="311" t="s">
        <v>195</v>
      </c>
      <c r="F42" s="314"/>
      <c r="G42" s="315"/>
      <c r="H42" s="150"/>
      <c r="I42" s="271"/>
    </row>
    <row r="43" spans="1:9">
      <c r="A43" s="215"/>
      <c r="B43" s="220"/>
      <c r="C43" s="221"/>
      <c r="D43" s="151"/>
      <c r="E43" s="311" t="s">
        <v>186</v>
      </c>
      <c r="F43" s="314"/>
      <c r="G43" s="315"/>
      <c r="H43" s="151"/>
      <c r="I43" s="271"/>
    </row>
    <row r="44" spans="1:9">
      <c r="A44" s="204" t="s">
        <v>79</v>
      </c>
      <c r="B44" s="216" t="s">
        <v>80</v>
      </c>
      <c r="C44" s="275"/>
      <c r="D44" s="71">
        <v>0</v>
      </c>
      <c r="E44" s="247" t="s">
        <v>114</v>
      </c>
      <c r="F44" s="301"/>
      <c r="G44" s="284"/>
      <c r="H44" s="281">
        <v>26</v>
      </c>
      <c r="I44" s="271"/>
    </row>
    <row r="45" spans="1:9">
      <c r="A45" s="205"/>
      <c r="B45" s="276"/>
      <c r="C45" s="277"/>
      <c r="D45" s="71">
        <v>2</v>
      </c>
      <c r="E45" s="247" t="s">
        <v>115</v>
      </c>
      <c r="F45" s="301"/>
      <c r="G45" s="284"/>
      <c r="H45" s="150"/>
      <c r="I45" s="271"/>
    </row>
    <row r="46" spans="1:9">
      <c r="A46" s="206"/>
      <c r="B46" s="278"/>
      <c r="C46" s="279"/>
      <c r="D46" s="71">
        <v>2</v>
      </c>
      <c r="E46" s="247" t="s">
        <v>116</v>
      </c>
      <c r="F46" s="301"/>
      <c r="G46" s="284"/>
      <c r="H46" s="151"/>
      <c r="I46" s="271"/>
    </row>
    <row r="47" spans="1:9" ht="25.5">
      <c r="A47" s="68" t="s">
        <v>160</v>
      </c>
      <c r="B47" s="152" t="s">
        <v>64</v>
      </c>
      <c r="C47" s="309"/>
      <c r="D47" s="35">
        <v>2</v>
      </c>
      <c r="E47" s="247" t="s">
        <v>117</v>
      </c>
      <c r="F47" s="301"/>
      <c r="G47" s="284"/>
      <c r="H47" s="73">
        <v>2</v>
      </c>
      <c r="I47" s="271"/>
    </row>
    <row r="48" spans="1:9" ht="15.75">
      <c r="A48" s="158" t="s">
        <v>331</v>
      </c>
      <c r="B48" s="197"/>
      <c r="C48" s="197"/>
      <c r="D48" s="197"/>
      <c r="E48" s="197"/>
      <c r="F48" s="197"/>
      <c r="G48" s="197"/>
      <c r="H48" s="198"/>
      <c r="I48" s="74"/>
    </row>
    <row r="49" spans="1:9" ht="18.75">
      <c r="A49" s="194" t="s">
        <v>81</v>
      </c>
      <c r="B49" s="216" t="s">
        <v>82</v>
      </c>
      <c r="C49" s="275"/>
      <c r="D49" s="71">
        <v>0</v>
      </c>
      <c r="E49" s="310" t="s">
        <v>118</v>
      </c>
      <c r="F49" s="310"/>
      <c r="G49" s="310"/>
      <c r="H49" s="73">
        <v>0</v>
      </c>
      <c r="I49" s="307">
        <f>SUM(H49:H54)</f>
        <v>0</v>
      </c>
    </row>
    <row r="50" spans="1:9" ht="18.75">
      <c r="A50" s="195"/>
      <c r="B50" s="276"/>
      <c r="C50" s="277"/>
      <c r="D50" s="71">
        <v>0</v>
      </c>
      <c r="E50" s="305" t="s">
        <v>119</v>
      </c>
      <c r="F50" s="306"/>
      <c r="G50" s="286"/>
      <c r="H50" s="73">
        <v>0</v>
      </c>
      <c r="I50" s="333"/>
    </row>
    <row r="51" spans="1:9" ht="18.75">
      <c r="A51" s="196"/>
      <c r="B51" s="278"/>
      <c r="C51" s="279"/>
      <c r="D51" s="71">
        <v>0</v>
      </c>
      <c r="E51" s="247" t="s">
        <v>120</v>
      </c>
      <c r="F51" s="301"/>
      <c r="G51" s="284"/>
      <c r="H51" s="73">
        <v>0</v>
      </c>
      <c r="I51" s="333"/>
    </row>
    <row r="52" spans="1:9" ht="18.75">
      <c r="A52" s="194" t="s">
        <v>83</v>
      </c>
      <c r="B52" s="216" t="s">
        <v>84</v>
      </c>
      <c r="C52" s="275"/>
      <c r="D52" s="71">
        <v>0</v>
      </c>
      <c r="E52" s="302" t="s">
        <v>121</v>
      </c>
      <c r="F52" s="303"/>
      <c r="G52" s="304"/>
      <c r="H52" s="73">
        <v>0</v>
      </c>
      <c r="I52" s="333"/>
    </row>
    <row r="53" spans="1:9" ht="18.75">
      <c r="A53" s="195"/>
      <c r="B53" s="276"/>
      <c r="C53" s="277"/>
      <c r="D53" s="71">
        <v>0</v>
      </c>
      <c r="E53" s="305" t="s">
        <v>122</v>
      </c>
      <c r="F53" s="306"/>
      <c r="G53" s="286"/>
      <c r="H53" s="73">
        <v>0</v>
      </c>
      <c r="I53" s="333"/>
    </row>
    <row r="54" spans="1:9" ht="18.75">
      <c r="A54" s="196"/>
      <c r="B54" s="278"/>
      <c r="C54" s="279"/>
      <c r="D54" s="71">
        <v>0</v>
      </c>
      <c r="E54" s="247" t="s">
        <v>123</v>
      </c>
      <c r="F54" s="301"/>
      <c r="G54" s="284"/>
      <c r="H54" s="73">
        <v>0</v>
      </c>
      <c r="I54" s="333"/>
    </row>
    <row r="55" spans="1:9" ht="15.75">
      <c r="A55" s="158" t="s">
        <v>332</v>
      </c>
      <c r="B55" s="197"/>
      <c r="C55" s="197"/>
      <c r="D55" s="197"/>
      <c r="E55" s="197"/>
      <c r="F55" s="197"/>
      <c r="G55" s="197"/>
      <c r="H55" s="198"/>
      <c r="I55" s="74"/>
    </row>
    <row r="56" spans="1:9" ht="18.75" customHeight="1">
      <c r="A56" s="194" t="s">
        <v>81</v>
      </c>
      <c r="B56" s="216" t="s">
        <v>82</v>
      </c>
      <c r="C56" s="275"/>
      <c r="D56" s="96">
        <v>0</v>
      </c>
      <c r="E56" s="310" t="s">
        <v>118</v>
      </c>
      <c r="F56" s="310"/>
      <c r="G56" s="310"/>
      <c r="H56" s="98">
        <v>0</v>
      </c>
      <c r="I56" s="270">
        <f>SUM(H56:H61)</f>
        <v>0</v>
      </c>
    </row>
    <row r="57" spans="1:9" ht="18.75" customHeight="1">
      <c r="A57" s="195"/>
      <c r="B57" s="276"/>
      <c r="C57" s="277"/>
      <c r="D57" s="96">
        <v>0</v>
      </c>
      <c r="E57" s="305" t="s">
        <v>119</v>
      </c>
      <c r="F57" s="306"/>
      <c r="G57" s="286"/>
      <c r="H57" s="98">
        <v>0</v>
      </c>
      <c r="I57" s="271"/>
    </row>
    <row r="58" spans="1:9" ht="18.75" customHeight="1">
      <c r="A58" s="196"/>
      <c r="B58" s="278"/>
      <c r="C58" s="279"/>
      <c r="D58" s="96">
        <v>0</v>
      </c>
      <c r="E58" s="247" t="s">
        <v>120</v>
      </c>
      <c r="F58" s="301"/>
      <c r="G58" s="284"/>
      <c r="H58" s="98">
        <v>0</v>
      </c>
      <c r="I58" s="271"/>
    </row>
    <row r="59" spans="1:9" ht="18.75" customHeight="1">
      <c r="A59" s="194" t="s">
        <v>83</v>
      </c>
      <c r="B59" s="216" t="s">
        <v>84</v>
      </c>
      <c r="C59" s="275"/>
      <c r="D59" s="96">
        <v>0</v>
      </c>
      <c r="E59" s="302" t="s">
        <v>121</v>
      </c>
      <c r="F59" s="303"/>
      <c r="G59" s="304"/>
      <c r="H59" s="98">
        <v>0</v>
      </c>
      <c r="I59" s="271"/>
    </row>
    <row r="60" spans="1:9" ht="18.75" customHeight="1">
      <c r="A60" s="195"/>
      <c r="B60" s="276"/>
      <c r="C60" s="277"/>
      <c r="D60" s="96">
        <v>0</v>
      </c>
      <c r="E60" s="305" t="s">
        <v>122</v>
      </c>
      <c r="F60" s="306"/>
      <c r="G60" s="286"/>
      <c r="H60" s="98">
        <v>0</v>
      </c>
      <c r="I60" s="271"/>
    </row>
    <row r="61" spans="1:9" ht="18.75" customHeight="1">
      <c r="A61" s="196"/>
      <c r="B61" s="278"/>
      <c r="C61" s="279"/>
      <c r="D61" s="96">
        <v>0</v>
      </c>
      <c r="E61" s="247" t="s">
        <v>123</v>
      </c>
      <c r="F61" s="301"/>
      <c r="G61" s="284"/>
      <c r="H61" s="98">
        <v>0</v>
      </c>
      <c r="I61" s="271"/>
    </row>
    <row r="62" spans="1:9" ht="26.25">
      <c r="A62" s="308" t="s">
        <v>87</v>
      </c>
      <c r="B62" s="308"/>
      <c r="C62" s="308"/>
      <c r="D62" s="308"/>
      <c r="E62" s="308"/>
      <c r="F62" s="308"/>
      <c r="G62" s="308"/>
      <c r="H62" s="36">
        <f>I56+I49+I21+I6</f>
        <v>114</v>
      </c>
    </row>
  </sheetData>
  <mergeCells count="115">
    <mergeCell ref="H44:H46"/>
    <mergeCell ref="I21:I47"/>
    <mergeCell ref="I49:I54"/>
    <mergeCell ref="A62:G62"/>
    <mergeCell ref="E7:G9"/>
    <mergeCell ref="I6:I19"/>
    <mergeCell ref="A59:A61"/>
    <mergeCell ref="B59:C61"/>
    <mergeCell ref="E59:G59"/>
    <mergeCell ref="E60:G60"/>
    <mergeCell ref="E61:G61"/>
    <mergeCell ref="A55:H55"/>
    <mergeCell ref="A56:A58"/>
    <mergeCell ref="B56:C58"/>
    <mergeCell ref="E56:G56"/>
    <mergeCell ref="E57:G57"/>
    <mergeCell ref="E58:G58"/>
    <mergeCell ref="A52:A54"/>
    <mergeCell ref="B52:C54"/>
    <mergeCell ref="E52:G52"/>
    <mergeCell ref="E53:G53"/>
    <mergeCell ref="E54:G54"/>
    <mergeCell ref="B47:C47"/>
    <mergeCell ref="E47:G47"/>
    <mergeCell ref="A48:H48"/>
    <mergeCell ref="A49:A51"/>
    <mergeCell ref="B49:C51"/>
    <mergeCell ref="E49:G49"/>
    <mergeCell ref="E50:G50"/>
    <mergeCell ref="E51:G51"/>
    <mergeCell ref="A44:A46"/>
    <mergeCell ref="B44:C46"/>
    <mergeCell ref="E44:G44"/>
    <mergeCell ref="E45:G45"/>
    <mergeCell ref="E46:G46"/>
    <mergeCell ref="A41:A43"/>
    <mergeCell ref="B41:C43"/>
    <mergeCell ref="D41:D43"/>
    <mergeCell ref="E41:G41"/>
    <mergeCell ref="H41:H43"/>
    <mergeCell ref="E42:G42"/>
    <mergeCell ref="E43:G43"/>
    <mergeCell ref="A37:A40"/>
    <mergeCell ref="B37:C40"/>
    <mergeCell ref="D37:D40"/>
    <mergeCell ref="E37:G37"/>
    <mergeCell ref="H37:H40"/>
    <mergeCell ref="E38:G38"/>
    <mergeCell ref="E39:G39"/>
    <mergeCell ref="E40:G40"/>
    <mergeCell ref="A34:A36"/>
    <mergeCell ref="B34:C36"/>
    <mergeCell ref="D34:D36"/>
    <mergeCell ref="E34:G34"/>
    <mergeCell ref="H34:H36"/>
    <mergeCell ref="E35:G35"/>
    <mergeCell ref="E36:G36"/>
    <mergeCell ref="A31:A33"/>
    <mergeCell ref="B31:C33"/>
    <mergeCell ref="D31:D33"/>
    <mergeCell ref="E31:G31"/>
    <mergeCell ref="H31:H33"/>
    <mergeCell ref="E32:G32"/>
    <mergeCell ref="E33:G33"/>
    <mergeCell ref="A28:A30"/>
    <mergeCell ref="B28:C30"/>
    <mergeCell ref="D28:D30"/>
    <mergeCell ref="E28:G28"/>
    <mergeCell ref="H28:H30"/>
    <mergeCell ref="E29:G29"/>
    <mergeCell ref="E30:G30"/>
    <mergeCell ref="A25:A27"/>
    <mergeCell ref="B25:C27"/>
    <mergeCell ref="D25:D27"/>
    <mergeCell ref="E25:G25"/>
    <mergeCell ref="H25:H27"/>
    <mergeCell ref="E26:G26"/>
    <mergeCell ref="E27:G27"/>
    <mergeCell ref="A21:A24"/>
    <mergeCell ref="B21:C24"/>
    <mergeCell ref="D21:D24"/>
    <mergeCell ref="E21:G21"/>
    <mergeCell ref="H21:H24"/>
    <mergeCell ref="E22:G23"/>
    <mergeCell ref="E24:G24"/>
    <mergeCell ref="H15:H17"/>
    <mergeCell ref="E17:G17"/>
    <mergeCell ref="B18:C18"/>
    <mergeCell ref="E18:G18"/>
    <mergeCell ref="B19:C19"/>
    <mergeCell ref="E19:G19"/>
    <mergeCell ref="I56:I61"/>
    <mergeCell ref="H10:H13"/>
    <mergeCell ref="E12:G12"/>
    <mergeCell ref="E13:G13"/>
    <mergeCell ref="A2:H2"/>
    <mergeCell ref="B4:C4"/>
    <mergeCell ref="E4:G4"/>
    <mergeCell ref="A5:H5"/>
    <mergeCell ref="A6:A9"/>
    <mergeCell ref="B6:C9"/>
    <mergeCell ref="D6:D9"/>
    <mergeCell ref="E6:G6"/>
    <mergeCell ref="H6:H9"/>
    <mergeCell ref="B14:C14"/>
    <mergeCell ref="E14:G14"/>
    <mergeCell ref="A15:A17"/>
    <mergeCell ref="B15:C17"/>
    <mergeCell ref="D15:D17"/>
    <mergeCell ref="E15:G16"/>
    <mergeCell ref="A10:A13"/>
    <mergeCell ref="B10:C13"/>
    <mergeCell ref="D10:D13"/>
    <mergeCell ref="E10:G11"/>
    <mergeCell ref="A20:H2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I62"/>
  <sheetViews>
    <sheetView topLeftCell="A31" workbookViewId="0">
      <selection activeCell="H63" sqref="H63"/>
    </sheetView>
  </sheetViews>
  <sheetFormatPr defaultRowHeight="15"/>
  <cols>
    <col min="1" max="1" width="39.5703125" customWidth="1"/>
    <col min="4" max="4" width="12.42578125" customWidth="1"/>
    <col min="7" max="7" width="26.85546875" customWidth="1"/>
    <col min="8" max="8" width="13.7109375" customWidth="1"/>
  </cols>
  <sheetData>
    <row r="2" spans="1:9" ht="18.75">
      <c r="A2" s="170" t="s">
        <v>88</v>
      </c>
      <c r="B2" s="170"/>
      <c r="C2" s="170"/>
      <c r="D2" s="170"/>
      <c r="E2" s="170"/>
      <c r="F2" s="170"/>
      <c r="G2" s="170"/>
      <c r="H2" s="170"/>
    </row>
    <row r="3" spans="1:9" ht="18">
      <c r="A3" s="25" t="s">
        <v>131</v>
      </c>
      <c r="B3" s="26"/>
      <c r="C3" s="26"/>
      <c r="D3" s="26"/>
      <c r="E3" s="27"/>
      <c r="F3" s="27"/>
      <c r="G3" s="27"/>
      <c r="H3" s="28"/>
    </row>
    <row r="4" spans="1:9" ht="63">
      <c r="A4" s="9" t="s">
        <v>15</v>
      </c>
      <c r="B4" s="272" t="s">
        <v>16</v>
      </c>
      <c r="C4" s="273"/>
      <c r="D4" s="29" t="s">
        <v>17</v>
      </c>
      <c r="E4" s="272" t="s">
        <v>89</v>
      </c>
      <c r="F4" s="274"/>
      <c r="G4" s="273"/>
      <c r="H4" s="30" t="s">
        <v>90</v>
      </c>
    </row>
    <row r="5" spans="1:9" ht="15.75">
      <c r="A5" s="288" t="s">
        <v>18</v>
      </c>
      <c r="B5" s="289"/>
      <c r="C5" s="289"/>
      <c r="D5" s="289"/>
      <c r="E5" s="289"/>
      <c r="F5" s="289"/>
      <c r="G5" s="289"/>
      <c r="H5" s="290"/>
    </row>
    <row r="6" spans="1:9" ht="24" customHeight="1">
      <c r="A6" s="175" t="s">
        <v>32</v>
      </c>
      <c r="B6" s="216" t="s">
        <v>33</v>
      </c>
      <c r="C6" s="275"/>
      <c r="D6" s="280">
        <v>6</v>
      </c>
      <c r="E6" s="240" t="s">
        <v>200</v>
      </c>
      <c r="F6" s="240"/>
      <c r="G6" s="240"/>
      <c r="H6" s="281">
        <v>10</v>
      </c>
      <c r="I6" s="325">
        <f>H6+H10+H14+H15+H18+H19</f>
        <v>60</v>
      </c>
    </row>
    <row r="7" spans="1:9" ht="15" customHeight="1">
      <c r="A7" s="176"/>
      <c r="B7" s="276"/>
      <c r="C7" s="277"/>
      <c r="D7" s="184"/>
      <c r="E7" s="316" t="s">
        <v>201</v>
      </c>
      <c r="F7" s="317"/>
      <c r="G7" s="318"/>
      <c r="H7" s="282"/>
      <c r="I7" s="326"/>
    </row>
    <row r="8" spans="1:9" ht="9.75" customHeight="1">
      <c r="A8" s="176"/>
      <c r="B8" s="276"/>
      <c r="C8" s="277"/>
      <c r="D8" s="184"/>
      <c r="E8" s="319"/>
      <c r="F8" s="320"/>
      <c r="G8" s="321"/>
      <c r="H8" s="282"/>
      <c r="I8" s="326"/>
    </row>
    <row r="9" spans="1:9" ht="3.75" customHeight="1">
      <c r="A9" s="177"/>
      <c r="B9" s="278"/>
      <c r="C9" s="279"/>
      <c r="D9" s="185"/>
      <c r="E9" s="322"/>
      <c r="F9" s="323"/>
      <c r="G9" s="324"/>
      <c r="H9" s="283"/>
      <c r="I9" s="326"/>
    </row>
    <row r="10" spans="1:9" ht="15" customHeight="1">
      <c r="A10" s="175" t="s">
        <v>34</v>
      </c>
      <c r="B10" s="216" t="s">
        <v>35</v>
      </c>
      <c r="C10" s="275"/>
      <c r="D10" s="280">
        <v>100</v>
      </c>
      <c r="E10" s="240" t="s">
        <v>187</v>
      </c>
      <c r="F10" s="240"/>
      <c r="G10" s="285"/>
      <c r="H10" s="281">
        <v>10</v>
      </c>
      <c r="I10" s="326"/>
    </row>
    <row r="11" spans="1:9" ht="15" customHeight="1">
      <c r="A11" s="176"/>
      <c r="B11" s="276"/>
      <c r="C11" s="277"/>
      <c r="D11" s="184"/>
      <c r="E11" s="285"/>
      <c r="F11" s="285"/>
      <c r="G11" s="285"/>
      <c r="H11" s="282"/>
      <c r="I11" s="326"/>
    </row>
    <row r="12" spans="1:9" ht="15" customHeight="1">
      <c r="A12" s="176"/>
      <c r="B12" s="276"/>
      <c r="C12" s="277"/>
      <c r="D12" s="184"/>
      <c r="E12" s="291" t="s">
        <v>91</v>
      </c>
      <c r="F12" s="292"/>
      <c r="G12" s="293"/>
      <c r="H12" s="282"/>
      <c r="I12" s="326"/>
    </row>
    <row r="13" spans="1:9" ht="15" customHeight="1">
      <c r="A13" s="177"/>
      <c r="B13" s="278"/>
      <c r="C13" s="279"/>
      <c r="D13" s="185"/>
      <c r="E13" s="240" t="s">
        <v>92</v>
      </c>
      <c r="F13" s="240"/>
      <c r="G13" s="240"/>
      <c r="H13" s="283"/>
      <c r="I13" s="326"/>
    </row>
    <row r="14" spans="1:9" ht="18.75" customHeight="1">
      <c r="A14" s="69" t="s">
        <v>36</v>
      </c>
      <c r="B14" s="251" t="s">
        <v>150</v>
      </c>
      <c r="C14" s="251"/>
      <c r="D14" s="72">
        <v>1</v>
      </c>
      <c r="E14" s="241"/>
      <c r="F14" s="241"/>
      <c r="G14" s="241"/>
      <c r="H14" s="73">
        <v>10</v>
      </c>
      <c r="I14" s="326"/>
    </row>
    <row r="15" spans="1:9" ht="15" customHeight="1">
      <c r="A15" s="187" t="s">
        <v>37</v>
      </c>
      <c r="B15" s="251" t="s">
        <v>38</v>
      </c>
      <c r="C15" s="152"/>
      <c r="D15" s="280">
        <v>87</v>
      </c>
      <c r="E15" s="284" t="s">
        <v>93</v>
      </c>
      <c r="F15" s="240"/>
      <c r="G15" s="285"/>
      <c r="H15" s="287">
        <v>10</v>
      </c>
      <c r="I15" s="326"/>
    </row>
    <row r="16" spans="1:9" ht="15" customHeight="1">
      <c r="A16" s="187"/>
      <c r="B16" s="251"/>
      <c r="C16" s="152"/>
      <c r="D16" s="184"/>
      <c r="E16" s="286"/>
      <c r="F16" s="285"/>
      <c r="G16" s="285"/>
      <c r="H16" s="287"/>
      <c r="I16" s="326"/>
    </row>
    <row r="17" spans="1:9" ht="15" customHeight="1">
      <c r="A17" s="187"/>
      <c r="B17" s="251"/>
      <c r="C17" s="152"/>
      <c r="D17" s="185"/>
      <c r="E17" s="284" t="s">
        <v>92</v>
      </c>
      <c r="F17" s="240"/>
      <c r="G17" s="240"/>
      <c r="H17" s="287"/>
      <c r="I17" s="326"/>
    </row>
    <row r="18" spans="1:9" ht="25.5">
      <c r="A18" s="69" t="s">
        <v>39</v>
      </c>
      <c r="B18" s="251" t="s">
        <v>40</v>
      </c>
      <c r="C18" s="251"/>
      <c r="D18" s="70">
        <v>100</v>
      </c>
      <c r="E18" s="241" t="s">
        <v>94</v>
      </c>
      <c r="F18" s="241"/>
      <c r="G18" s="241"/>
      <c r="H18" s="73">
        <v>10</v>
      </c>
      <c r="I18" s="326"/>
    </row>
    <row r="19" spans="1:9" ht="18.75" customHeight="1">
      <c r="A19" s="69" t="s">
        <v>41</v>
      </c>
      <c r="B19" s="251" t="s">
        <v>42</v>
      </c>
      <c r="C19" s="251"/>
      <c r="D19" s="71">
        <v>100</v>
      </c>
      <c r="E19" s="241" t="s">
        <v>95</v>
      </c>
      <c r="F19" s="241"/>
      <c r="G19" s="241"/>
      <c r="H19" s="73">
        <v>10</v>
      </c>
      <c r="I19" s="327"/>
    </row>
    <row r="20" spans="1:9">
      <c r="A20" s="158" t="s">
        <v>73</v>
      </c>
      <c r="B20" s="289"/>
      <c r="C20" s="289"/>
      <c r="D20" s="289"/>
      <c r="E20" s="289"/>
      <c r="F20" s="289"/>
      <c r="G20" s="289"/>
      <c r="H20" s="290"/>
    </row>
    <row r="21" spans="1:9">
      <c r="A21" s="194" t="s">
        <v>74</v>
      </c>
      <c r="B21" s="216" t="s">
        <v>38</v>
      </c>
      <c r="C21" s="275"/>
      <c r="D21" s="280">
        <v>5</v>
      </c>
      <c r="E21" s="247" t="s">
        <v>100</v>
      </c>
      <c r="F21" s="301"/>
      <c r="G21" s="284"/>
      <c r="H21" s="281">
        <v>3</v>
      </c>
      <c r="I21" s="307">
        <f>SUM(H21:H47)</f>
        <v>42</v>
      </c>
    </row>
    <row r="22" spans="1:9">
      <c r="A22" s="195"/>
      <c r="B22" s="276"/>
      <c r="C22" s="277"/>
      <c r="D22" s="184"/>
      <c r="E22" s="240" t="s">
        <v>101</v>
      </c>
      <c r="F22" s="240"/>
      <c r="G22" s="285"/>
      <c r="H22" s="282"/>
      <c r="I22" s="333"/>
    </row>
    <row r="23" spans="1:9">
      <c r="A23" s="195"/>
      <c r="B23" s="276"/>
      <c r="C23" s="277"/>
      <c r="D23" s="184"/>
      <c r="E23" s="285"/>
      <c r="F23" s="285"/>
      <c r="G23" s="285"/>
      <c r="H23" s="282"/>
      <c r="I23" s="333"/>
    </row>
    <row r="24" spans="1:9">
      <c r="A24" s="196"/>
      <c r="B24" s="278"/>
      <c r="C24" s="279"/>
      <c r="D24" s="185"/>
      <c r="E24" s="240" t="s">
        <v>102</v>
      </c>
      <c r="F24" s="240"/>
      <c r="G24" s="240"/>
      <c r="H24" s="283"/>
      <c r="I24" s="333"/>
    </row>
    <row r="25" spans="1:9">
      <c r="A25" s="201" t="s">
        <v>75</v>
      </c>
      <c r="B25" s="251" t="s">
        <v>38</v>
      </c>
      <c r="C25" s="251"/>
      <c r="D25" s="280">
        <v>0</v>
      </c>
      <c r="E25" s="247" t="s">
        <v>103</v>
      </c>
      <c r="F25" s="301"/>
      <c r="G25" s="284"/>
      <c r="H25" s="281">
        <v>0</v>
      </c>
      <c r="I25" s="333"/>
    </row>
    <row r="26" spans="1:9">
      <c r="A26" s="202"/>
      <c r="B26" s="251"/>
      <c r="C26" s="251"/>
      <c r="D26" s="184"/>
      <c r="E26" s="247" t="s">
        <v>104</v>
      </c>
      <c r="F26" s="301"/>
      <c r="G26" s="284"/>
      <c r="H26" s="282"/>
      <c r="I26" s="333"/>
    </row>
    <row r="27" spans="1:9">
      <c r="A27" s="203"/>
      <c r="B27" s="251"/>
      <c r="C27" s="251"/>
      <c r="D27" s="185"/>
      <c r="E27" s="240" t="s">
        <v>105</v>
      </c>
      <c r="F27" s="240"/>
      <c r="G27" s="240"/>
      <c r="H27" s="283"/>
      <c r="I27" s="333"/>
    </row>
    <row r="28" spans="1:9">
      <c r="A28" s="207" t="s">
        <v>76</v>
      </c>
      <c r="B28" s="251" t="s">
        <v>38</v>
      </c>
      <c r="C28" s="228"/>
      <c r="D28" s="294">
        <v>0</v>
      </c>
      <c r="E28" s="241" t="s">
        <v>106</v>
      </c>
      <c r="F28" s="241"/>
      <c r="G28" s="297"/>
      <c r="H28" s="287">
        <v>0</v>
      </c>
      <c r="I28" s="333"/>
    </row>
    <row r="29" spans="1:9">
      <c r="A29" s="207"/>
      <c r="B29" s="251"/>
      <c r="C29" s="228"/>
      <c r="D29" s="295"/>
      <c r="E29" s="298" t="s">
        <v>107</v>
      </c>
      <c r="F29" s="299"/>
      <c r="G29" s="300"/>
      <c r="H29" s="287"/>
      <c r="I29" s="333"/>
    </row>
    <row r="30" spans="1:9">
      <c r="A30" s="208"/>
      <c r="B30" s="228"/>
      <c r="C30" s="228"/>
      <c r="D30" s="296"/>
      <c r="E30" s="240" t="s">
        <v>108</v>
      </c>
      <c r="F30" s="240"/>
      <c r="G30" s="240"/>
      <c r="H30" s="287"/>
      <c r="I30" s="333"/>
    </row>
    <row r="31" spans="1:9">
      <c r="A31" s="207" t="s">
        <v>77</v>
      </c>
      <c r="B31" s="251" t="s">
        <v>38</v>
      </c>
      <c r="C31" s="251"/>
      <c r="D31" s="280">
        <v>0</v>
      </c>
      <c r="E31" s="247" t="s">
        <v>189</v>
      </c>
      <c r="F31" s="248"/>
      <c r="G31" s="249"/>
      <c r="H31" s="287">
        <v>0</v>
      </c>
      <c r="I31" s="333"/>
    </row>
    <row r="32" spans="1:9">
      <c r="A32" s="208"/>
      <c r="B32" s="251"/>
      <c r="C32" s="251"/>
      <c r="D32" s="184"/>
      <c r="E32" s="247" t="s">
        <v>188</v>
      </c>
      <c r="F32" s="248"/>
      <c r="G32" s="249"/>
      <c r="H32" s="287"/>
      <c r="I32" s="333"/>
    </row>
    <row r="33" spans="1:9">
      <c r="A33" s="208"/>
      <c r="B33" s="251"/>
      <c r="C33" s="251"/>
      <c r="D33" s="185"/>
      <c r="E33" s="240" t="s">
        <v>110</v>
      </c>
      <c r="F33" s="240"/>
      <c r="G33" s="240"/>
      <c r="H33" s="287"/>
      <c r="I33" s="333"/>
    </row>
    <row r="34" spans="1:9">
      <c r="A34" s="204" t="s">
        <v>78</v>
      </c>
      <c r="B34" s="216" t="s">
        <v>38</v>
      </c>
      <c r="C34" s="275"/>
      <c r="D34" s="280">
        <v>0</v>
      </c>
      <c r="E34" s="247" t="s">
        <v>111</v>
      </c>
      <c r="F34" s="301"/>
      <c r="G34" s="284"/>
      <c r="H34" s="281">
        <v>0</v>
      </c>
      <c r="I34" s="333"/>
    </row>
    <row r="35" spans="1:9">
      <c r="A35" s="205"/>
      <c r="B35" s="276"/>
      <c r="C35" s="277"/>
      <c r="D35" s="184"/>
      <c r="E35" s="247" t="s">
        <v>112</v>
      </c>
      <c r="F35" s="301"/>
      <c r="G35" s="284"/>
      <c r="H35" s="282"/>
      <c r="I35" s="333"/>
    </row>
    <row r="36" spans="1:9">
      <c r="A36" s="206"/>
      <c r="B36" s="278"/>
      <c r="C36" s="279"/>
      <c r="D36" s="185"/>
      <c r="E36" s="247" t="s">
        <v>113</v>
      </c>
      <c r="F36" s="301"/>
      <c r="G36" s="284"/>
      <c r="H36" s="283"/>
      <c r="I36" s="333"/>
    </row>
    <row r="37" spans="1:9">
      <c r="A37" s="204" t="s">
        <v>161</v>
      </c>
      <c r="B37" s="216" t="s">
        <v>38</v>
      </c>
      <c r="C37" s="275"/>
      <c r="D37" s="280">
        <v>67</v>
      </c>
      <c r="E37" s="247" t="s">
        <v>183</v>
      </c>
      <c r="F37" s="301"/>
      <c r="G37" s="284"/>
      <c r="H37" s="281">
        <v>10</v>
      </c>
      <c r="I37" s="333"/>
    </row>
    <row r="38" spans="1:9">
      <c r="A38" s="205"/>
      <c r="B38" s="276"/>
      <c r="C38" s="277"/>
      <c r="D38" s="184"/>
      <c r="E38" s="247" t="s">
        <v>184</v>
      </c>
      <c r="F38" s="301"/>
      <c r="G38" s="284"/>
      <c r="H38" s="282"/>
      <c r="I38" s="333"/>
    </row>
    <row r="39" spans="1:9">
      <c r="A39" s="205"/>
      <c r="B39" s="276"/>
      <c r="C39" s="277"/>
      <c r="D39" s="184"/>
      <c r="E39" s="247" t="s">
        <v>191</v>
      </c>
      <c r="F39" s="301"/>
      <c r="G39" s="284"/>
      <c r="H39" s="282"/>
      <c r="I39" s="333"/>
    </row>
    <row r="40" spans="1:9">
      <c r="A40" s="206"/>
      <c r="B40" s="278"/>
      <c r="C40" s="279"/>
      <c r="D40" s="185"/>
      <c r="E40" s="311" t="s">
        <v>186</v>
      </c>
      <c r="F40" s="312"/>
      <c r="G40" s="313"/>
      <c r="H40" s="283"/>
      <c r="I40" s="333"/>
    </row>
    <row r="41" spans="1:9">
      <c r="A41" s="204" t="s">
        <v>192</v>
      </c>
      <c r="B41" s="216" t="s">
        <v>193</v>
      </c>
      <c r="C41" s="217"/>
      <c r="D41" s="280">
        <v>77</v>
      </c>
      <c r="E41" s="311" t="s">
        <v>194</v>
      </c>
      <c r="F41" s="314"/>
      <c r="G41" s="315"/>
      <c r="H41" s="281">
        <v>10</v>
      </c>
      <c r="I41" s="333"/>
    </row>
    <row r="42" spans="1:9">
      <c r="A42" s="214"/>
      <c r="B42" s="218"/>
      <c r="C42" s="219"/>
      <c r="D42" s="150"/>
      <c r="E42" s="311" t="s">
        <v>195</v>
      </c>
      <c r="F42" s="314"/>
      <c r="G42" s="315"/>
      <c r="H42" s="150"/>
      <c r="I42" s="333"/>
    </row>
    <row r="43" spans="1:9">
      <c r="A43" s="215"/>
      <c r="B43" s="220"/>
      <c r="C43" s="221"/>
      <c r="D43" s="151"/>
      <c r="E43" s="311" t="s">
        <v>186</v>
      </c>
      <c r="F43" s="314"/>
      <c r="G43" s="315"/>
      <c r="H43" s="151"/>
      <c r="I43" s="333"/>
    </row>
    <row r="44" spans="1:9">
      <c r="A44" s="204" t="s">
        <v>79</v>
      </c>
      <c r="B44" s="216" t="s">
        <v>80</v>
      </c>
      <c r="C44" s="275"/>
      <c r="D44" s="71">
        <v>0</v>
      </c>
      <c r="E44" s="247" t="s">
        <v>114</v>
      </c>
      <c r="F44" s="301"/>
      <c r="G44" s="284"/>
      <c r="H44" s="281">
        <v>19</v>
      </c>
      <c r="I44" s="333"/>
    </row>
    <row r="45" spans="1:9">
      <c r="A45" s="205"/>
      <c r="B45" s="276"/>
      <c r="C45" s="277"/>
      <c r="D45" s="71">
        <v>3</v>
      </c>
      <c r="E45" s="247" t="s">
        <v>115</v>
      </c>
      <c r="F45" s="301"/>
      <c r="G45" s="284"/>
      <c r="H45" s="150"/>
      <c r="I45" s="333"/>
    </row>
    <row r="46" spans="1:9">
      <c r="A46" s="206"/>
      <c r="B46" s="278"/>
      <c r="C46" s="279"/>
      <c r="D46" s="71">
        <v>10</v>
      </c>
      <c r="E46" s="247" t="s">
        <v>116</v>
      </c>
      <c r="F46" s="301"/>
      <c r="G46" s="284"/>
      <c r="H46" s="151"/>
      <c r="I46" s="333"/>
    </row>
    <row r="47" spans="1:9" ht="25.5">
      <c r="A47" s="68" t="s">
        <v>160</v>
      </c>
      <c r="B47" s="152" t="s">
        <v>64</v>
      </c>
      <c r="C47" s="309"/>
      <c r="D47" s="35">
        <v>0</v>
      </c>
      <c r="E47" s="247" t="s">
        <v>117</v>
      </c>
      <c r="F47" s="301"/>
      <c r="G47" s="284"/>
      <c r="H47" s="73">
        <v>0</v>
      </c>
      <c r="I47" s="333"/>
    </row>
    <row r="48" spans="1:9" ht="15.75">
      <c r="A48" s="158" t="s">
        <v>331</v>
      </c>
      <c r="B48" s="197"/>
      <c r="C48" s="197"/>
      <c r="D48" s="197"/>
      <c r="E48" s="197"/>
      <c r="F48" s="197"/>
      <c r="G48" s="197"/>
      <c r="H48" s="198"/>
    </row>
    <row r="49" spans="1:9" ht="18.75">
      <c r="A49" s="194" t="s">
        <v>81</v>
      </c>
      <c r="B49" s="216" t="s">
        <v>82</v>
      </c>
      <c r="C49" s="275"/>
      <c r="D49" s="71">
        <v>0</v>
      </c>
      <c r="E49" s="310" t="s">
        <v>118</v>
      </c>
      <c r="F49" s="310"/>
      <c r="G49" s="310"/>
      <c r="H49" s="73">
        <v>0</v>
      </c>
      <c r="I49" s="307">
        <f>SUM(H49:H54)</f>
        <v>0</v>
      </c>
    </row>
    <row r="50" spans="1:9" ht="18.75">
      <c r="A50" s="195"/>
      <c r="B50" s="276"/>
      <c r="C50" s="277"/>
      <c r="D50" s="71">
        <v>0</v>
      </c>
      <c r="E50" s="305" t="s">
        <v>119</v>
      </c>
      <c r="F50" s="306"/>
      <c r="G50" s="286"/>
      <c r="H50" s="73">
        <v>0</v>
      </c>
      <c r="I50" s="333"/>
    </row>
    <row r="51" spans="1:9" ht="18.75">
      <c r="A51" s="196"/>
      <c r="B51" s="278"/>
      <c r="C51" s="279"/>
      <c r="D51" s="71">
        <v>0</v>
      </c>
      <c r="E51" s="247" t="s">
        <v>120</v>
      </c>
      <c r="F51" s="301"/>
      <c r="G51" s="284"/>
      <c r="H51" s="73">
        <v>0</v>
      </c>
      <c r="I51" s="333"/>
    </row>
    <row r="52" spans="1:9" ht="18.75">
      <c r="A52" s="194" t="s">
        <v>83</v>
      </c>
      <c r="B52" s="216" t="s">
        <v>84</v>
      </c>
      <c r="C52" s="275"/>
      <c r="D52" s="71">
        <v>0</v>
      </c>
      <c r="E52" s="302" t="s">
        <v>121</v>
      </c>
      <c r="F52" s="303"/>
      <c r="G52" s="304"/>
      <c r="H52" s="73">
        <v>0</v>
      </c>
      <c r="I52" s="333"/>
    </row>
    <row r="53" spans="1:9" ht="18.75">
      <c r="A53" s="195"/>
      <c r="B53" s="276"/>
      <c r="C53" s="277"/>
      <c r="D53" s="71">
        <v>0</v>
      </c>
      <c r="E53" s="305" t="s">
        <v>122</v>
      </c>
      <c r="F53" s="306"/>
      <c r="G53" s="286"/>
      <c r="H53" s="73">
        <v>0</v>
      </c>
      <c r="I53" s="333"/>
    </row>
    <row r="54" spans="1:9" ht="18.75">
      <c r="A54" s="196"/>
      <c r="B54" s="278"/>
      <c r="C54" s="279"/>
      <c r="D54" s="71">
        <v>0</v>
      </c>
      <c r="E54" s="247" t="s">
        <v>123</v>
      </c>
      <c r="F54" s="301"/>
      <c r="G54" s="284"/>
      <c r="H54" s="73">
        <v>0</v>
      </c>
      <c r="I54" s="333"/>
    </row>
    <row r="55" spans="1:9" ht="15.75">
      <c r="A55" s="158" t="s">
        <v>332</v>
      </c>
      <c r="B55" s="197"/>
      <c r="C55" s="197"/>
      <c r="D55" s="197"/>
      <c r="E55" s="197"/>
      <c r="F55" s="197"/>
      <c r="G55" s="197"/>
      <c r="H55" s="198"/>
    </row>
    <row r="56" spans="1:9" ht="18.75" customHeight="1">
      <c r="A56" s="194" t="s">
        <v>81</v>
      </c>
      <c r="B56" s="216" t="s">
        <v>82</v>
      </c>
      <c r="C56" s="275"/>
      <c r="D56" s="96">
        <v>0</v>
      </c>
      <c r="E56" s="310" t="s">
        <v>118</v>
      </c>
      <c r="F56" s="310"/>
      <c r="G56" s="310"/>
      <c r="H56" s="98">
        <v>0</v>
      </c>
      <c r="I56" s="270">
        <f>SUM(H56:H61)</f>
        <v>0</v>
      </c>
    </row>
    <row r="57" spans="1:9" ht="18.75" customHeight="1">
      <c r="A57" s="195"/>
      <c r="B57" s="276"/>
      <c r="C57" s="277"/>
      <c r="D57" s="96">
        <v>0</v>
      </c>
      <c r="E57" s="305" t="s">
        <v>119</v>
      </c>
      <c r="F57" s="306"/>
      <c r="G57" s="286"/>
      <c r="H57" s="98">
        <v>0</v>
      </c>
      <c r="I57" s="271"/>
    </row>
    <row r="58" spans="1:9" ht="18.75" customHeight="1">
      <c r="A58" s="196"/>
      <c r="B58" s="278"/>
      <c r="C58" s="279"/>
      <c r="D58" s="96">
        <v>0</v>
      </c>
      <c r="E58" s="247" t="s">
        <v>120</v>
      </c>
      <c r="F58" s="301"/>
      <c r="G58" s="284"/>
      <c r="H58" s="98">
        <v>0</v>
      </c>
      <c r="I58" s="271"/>
    </row>
    <row r="59" spans="1:9" ht="18.75" customHeight="1">
      <c r="A59" s="194" t="s">
        <v>83</v>
      </c>
      <c r="B59" s="216" t="s">
        <v>84</v>
      </c>
      <c r="C59" s="275"/>
      <c r="D59" s="96">
        <v>0</v>
      </c>
      <c r="E59" s="302" t="s">
        <v>121</v>
      </c>
      <c r="F59" s="303"/>
      <c r="G59" s="304"/>
      <c r="H59" s="98">
        <v>0</v>
      </c>
      <c r="I59" s="271"/>
    </row>
    <row r="60" spans="1:9" ht="18.75" customHeight="1">
      <c r="A60" s="195"/>
      <c r="B60" s="276"/>
      <c r="C60" s="277"/>
      <c r="D60" s="96">
        <v>0</v>
      </c>
      <c r="E60" s="305" t="s">
        <v>122</v>
      </c>
      <c r="F60" s="306"/>
      <c r="G60" s="286"/>
      <c r="H60" s="98">
        <v>0</v>
      </c>
      <c r="I60" s="271"/>
    </row>
    <row r="61" spans="1:9" ht="18.75" customHeight="1">
      <c r="A61" s="196"/>
      <c r="B61" s="278"/>
      <c r="C61" s="279"/>
      <c r="D61" s="96">
        <v>0</v>
      </c>
      <c r="E61" s="247" t="s">
        <v>123</v>
      </c>
      <c r="F61" s="301"/>
      <c r="G61" s="284"/>
      <c r="H61" s="98">
        <v>0</v>
      </c>
      <c r="I61" s="271"/>
    </row>
    <row r="62" spans="1:9" ht="26.25">
      <c r="A62" s="308" t="s">
        <v>87</v>
      </c>
      <c r="B62" s="308"/>
      <c r="C62" s="308"/>
      <c r="D62" s="308"/>
      <c r="E62" s="308"/>
      <c r="F62" s="308"/>
      <c r="G62" s="308"/>
      <c r="H62" s="36">
        <f>I56+I49+I21+I6</f>
        <v>102</v>
      </c>
    </row>
  </sheetData>
  <mergeCells count="115">
    <mergeCell ref="H44:H46"/>
    <mergeCell ref="I21:I47"/>
    <mergeCell ref="I49:I54"/>
    <mergeCell ref="A62:G62"/>
    <mergeCell ref="E7:G9"/>
    <mergeCell ref="I6:I19"/>
    <mergeCell ref="A59:A61"/>
    <mergeCell ref="B59:C61"/>
    <mergeCell ref="E59:G59"/>
    <mergeCell ref="E60:G60"/>
    <mergeCell ref="E61:G61"/>
    <mergeCell ref="A55:H55"/>
    <mergeCell ref="A56:A58"/>
    <mergeCell ref="B56:C58"/>
    <mergeCell ref="E56:G56"/>
    <mergeCell ref="E57:G57"/>
    <mergeCell ref="E58:G58"/>
    <mergeCell ref="A52:A54"/>
    <mergeCell ref="B52:C54"/>
    <mergeCell ref="E52:G52"/>
    <mergeCell ref="E53:G53"/>
    <mergeCell ref="E54:G54"/>
    <mergeCell ref="B47:C47"/>
    <mergeCell ref="E47:G47"/>
    <mergeCell ref="A48:H48"/>
    <mergeCell ref="A49:A51"/>
    <mergeCell ref="B49:C51"/>
    <mergeCell ref="E49:G49"/>
    <mergeCell ref="E50:G50"/>
    <mergeCell ref="E51:G51"/>
    <mergeCell ref="A44:A46"/>
    <mergeCell ref="B44:C46"/>
    <mergeCell ref="E44:G44"/>
    <mergeCell ref="E45:G45"/>
    <mergeCell ref="E46:G46"/>
    <mergeCell ref="A41:A43"/>
    <mergeCell ref="B41:C43"/>
    <mergeCell ref="D41:D43"/>
    <mergeCell ref="E41:G41"/>
    <mergeCell ref="H41:H43"/>
    <mergeCell ref="E42:G42"/>
    <mergeCell ref="E43:G43"/>
    <mergeCell ref="A37:A40"/>
    <mergeCell ref="B37:C40"/>
    <mergeCell ref="D37:D40"/>
    <mergeCell ref="E37:G37"/>
    <mergeCell ref="H37:H40"/>
    <mergeCell ref="E38:G38"/>
    <mergeCell ref="E39:G39"/>
    <mergeCell ref="E40:G40"/>
    <mergeCell ref="A34:A36"/>
    <mergeCell ref="B34:C36"/>
    <mergeCell ref="D34:D36"/>
    <mergeCell ref="E34:G34"/>
    <mergeCell ref="H34:H36"/>
    <mergeCell ref="E35:G35"/>
    <mergeCell ref="E36:G36"/>
    <mergeCell ref="A31:A33"/>
    <mergeCell ref="B31:C33"/>
    <mergeCell ref="D31:D33"/>
    <mergeCell ref="E31:G31"/>
    <mergeCell ref="H31:H33"/>
    <mergeCell ref="E32:G32"/>
    <mergeCell ref="E33:G33"/>
    <mergeCell ref="A28:A30"/>
    <mergeCell ref="B28:C30"/>
    <mergeCell ref="D28:D30"/>
    <mergeCell ref="E28:G28"/>
    <mergeCell ref="H28:H30"/>
    <mergeCell ref="E29:G29"/>
    <mergeCell ref="E30:G30"/>
    <mergeCell ref="A25:A27"/>
    <mergeCell ref="B25:C27"/>
    <mergeCell ref="D25:D27"/>
    <mergeCell ref="E25:G25"/>
    <mergeCell ref="H25:H27"/>
    <mergeCell ref="E26:G26"/>
    <mergeCell ref="E27:G27"/>
    <mergeCell ref="A21:A24"/>
    <mergeCell ref="B21:C24"/>
    <mergeCell ref="D21:D24"/>
    <mergeCell ref="E21:G21"/>
    <mergeCell ref="H21:H24"/>
    <mergeCell ref="E22:G23"/>
    <mergeCell ref="E24:G24"/>
    <mergeCell ref="H15:H17"/>
    <mergeCell ref="E17:G17"/>
    <mergeCell ref="B18:C18"/>
    <mergeCell ref="E18:G18"/>
    <mergeCell ref="B19:C19"/>
    <mergeCell ref="E19:G19"/>
    <mergeCell ref="I56:I61"/>
    <mergeCell ref="H10:H13"/>
    <mergeCell ref="E12:G12"/>
    <mergeCell ref="E13:G13"/>
    <mergeCell ref="A2:H2"/>
    <mergeCell ref="B4:C4"/>
    <mergeCell ref="E4:G4"/>
    <mergeCell ref="A5:H5"/>
    <mergeCell ref="A6:A9"/>
    <mergeCell ref="B6:C9"/>
    <mergeCell ref="D6:D9"/>
    <mergeCell ref="E6:G6"/>
    <mergeCell ref="H6:H9"/>
    <mergeCell ref="B14:C14"/>
    <mergeCell ref="E14:G14"/>
    <mergeCell ref="A15:A17"/>
    <mergeCell ref="B15:C17"/>
    <mergeCell ref="D15:D17"/>
    <mergeCell ref="E15:G16"/>
    <mergeCell ref="A10:A13"/>
    <mergeCell ref="B10:C13"/>
    <mergeCell ref="D10:D13"/>
    <mergeCell ref="E10:G11"/>
    <mergeCell ref="A20:H2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I62"/>
  <sheetViews>
    <sheetView topLeftCell="A31" workbookViewId="0">
      <selection activeCell="L47" sqref="L47"/>
    </sheetView>
  </sheetViews>
  <sheetFormatPr defaultRowHeight="15"/>
  <cols>
    <col min="1" max="1" width="39.5703125" customWidth="1"/>
    <col min="4" max="4" width="12.42578125" customWidth="1"/>
    <col min="7" max="7" width="26.85546875" customWidth="1"/>
    <col min="8" max="8" width="13.7109375" customWidth="1"/>
  </cols>
  <sheetData>
    <row r="2" spans="1:9" ht="18.75">
      <c r="A2" s="170" t="s">
        <v>88</v>
      </c>
      <c r="B2" s="170"/>
      <c r="C2" s="170"/>
      <c r="D2" s="170"/>
      <c r="E2" s="170"/>
      <c r="F2" s="170"/>
      <c r="G2" s="170"/>
      <c r="H2" s="170"/>
    </row>
    <row r="3" spans="1:9" ht="18">
      <c r="A3" s="25" t="s">
        <v>133</v>
      </c>
      <c r="B3" s="26"/>
      <c r="C3" s="26"/>
      <c r="D3" s="26"/>
      <c r="E3" s="27"/>
      <c r="F3" s="27"/>
      <c r="G3" s="27"/>
      <c r="H3" s="28"/>
    </row>
    <row r="4" spans="1:9" ht="63">
      <c r="A4" s="9" t="s">
        <v>15</v>
      </c>
      <c r="B4" s="272" t="s">
        <v>16</v>
      </c>
      <c r="C4" s="273"/>
      <c r="D4" s="29" t="s">
        <v>17</v>
      </c>
      <c r="E4" s="272" t="s">
        <v>89</v>
      </c>
      <c r="F4" s="274"/>
      <c r="G4" s="273"/>
      <c r="H4" s="30" t="s">
        <v>90</v>
      </c>
    </row>
    <row r="5" spans="1:9" ht="15.75">
      <c r="A5" s="288" t="s">
        <v>18</v>
      </c>
      <c r="B5" s="289"/>
      <c r="C5" s="289"/>
      <c r="D5" s="289"/>
      <c r="E5" s="289"/>
      <c r="F5" s="289"/>
      <c r="G5" s="289"/>
      <c r="H5" s="290"/>
    </row>
    <row r="6" spans="1:9" ht="23.25" customHeight="1">
      <c r="A6" s="175" t="s">
        <v>32</v>
      </c>
      <c r="B6" s="216" t="s">
        <v>33</v>
      </c>
      <c r="C6" s="275"/>
      <c r="D6" s="280">
        <v>6.7</v>
      </c>
      <c r="E6" s="240" t="s">
        <v>200</v>
      </c>
      <c r="F6" s="240"/>
      <c r="G6" s="240"/>
      <c r="H6" s="281">
        <v>5</v>
      </c>
      <c r="I6" s="325">
        <f>H6+H10+H14+H15+H18+H19</f>
        <v>65</v>
      </c>
    </row>
    <row r="7" spans="1:9" ht="15" customHeight="1">
      <c r="A7" s="176"/>
      <c r="B7" s="276"/>
      <c r="C7" s="277"/>
      <c r="D7" s="184"/>
      <c r="E7" s="316" t="s">
        <v>201</v>
      </c>
      <c r="F7" s="317"/>
      <c r="G7" s="318"/>
      <c r="H7" s="282"/>
      <c r="I7" s="326"/>
    </row>
    <row r="8" spans="1:9" ht="6.75" customHeight="1">
      <c r="A8" s="176"/>
      <c r="B8" s="276"/>
      <c r="C8" s="277"/>
      <c r="D8" s="184"/>
      <c r="E8" s="319"/>
      <c r="F8" s="320"/>
      <c r="G8" s="321"/>
      <c r="H8" s="282"/>
      <c r="I8" s="326"/>
    </row>
    <row r="9" spans="1:9" ht="3.75" customHeight="1">
      <c r="A9" s="177"/>
      <c r="B9" s="278"/>
      <c r="C9" s="279"/>
      <c r="D9" s="185"/>
      <c r="E9" s="322"/>
      <c r="F9" s="323"/>
      <c r="G9" s="324"/>
      <c r="H9" s="283"/>
      <c r="I9" s="326"/>
    </row>
    <row r="10" spans="1:9" ht="15" customHeight="1">
      <c r="A10" s="175" t="s">
        <v>34</v>
      </c>
      <c r="B10" s="216" t="s">
        <v>35</v>
      </c>
      <c r="C10" s="275"/>
      <c r="D10" s="280">
        <v>100</v>
      </c>
      <c r="E10" s="240" t="s">
        <v>187</v>
      </c>
      <c r="F10" s="240"/>
      <c r="G10" s="285"/>
      <c r="H10" s="281">
        <v>10</v>
      </c>
      <c r="I10" s="326"/>
    </row>
    <row r="11" spans="1:9" ht="15" customHeight="1">
      <c r="A11" s="176"/>
      <c r="B11" s="276"/>
      <c r="C11" s="277"/>
      <c r="D11" s="184"/>
      <c r="E11" s="285"/>
      <c r="F11" s="285"/>
      <c r="G11" s="285"/>
      <c r="H11" s="282"/>
      <c r="I11" s="326"/>
    </row>
    <row r="12" spans="1:9" ht="15" customHeight="1">
      <c r="A12" s="176"/>
      <c r="B12" s="276"/>
      <c r="C12" s="277"/>
      <c r="D12" s="184"/>
      <c r="E12" s="291" t="s">
        <v>91</v>
      </c>
      <c r="F12" s="292"/>
      <c r="G12" s="293"/>
      <c r="H12" s="282"/>
      <c r="I12" s="326"/>
    </row>
    <row r="13" spans="1:9" ht="15" customHeight="1">
      <c r="A13" s="177"/>
      <c r="B13" s="278"/>
      <c r="C13" s="279"/>
      <c r="D13" s="185"/>
      <c r="E13" s="240" t="s">
        <v>92</v>
      </c>
      <c r="F13" s="240"/>
      <c r="G13" s="240"/>
      <c r="H13" s="283"/>
      <c r="I13" s="326"/>
    </row>
    <row r="14" spans="1:9" ht="18.75" customHeight="1">
      <c r="A14" s="69" t="s">
        <v>36</v>
      </c>
      <c r="B14" s="251" t="s">
        <v>150</v>
      </c>
      <c r="C14" s="251"/>
      <c r="D14" s="72">
        <v>2</v>
      </c>
      <c r="E14" s="241"/>
      <c r="F14" s="241"/>
      <c r="G14" s="241"/>
      <c r="H14" s="73">
        <v>20</v>
      </c>
      <c r="I14" s="326"/>
    </row>
    <row r="15" spans="1:9" ht="15" customHeight="1">
      <c r="A15" s="187" t="s">
        <v>37</v>
      </c>
      <c r="B15" s="251" t="s">
        <v>38</v>
      </c>
      <c r="C15" s="152"/>
      <c r="D15" s="280">
        <v>92</v>
      </c>
      <c r="E15" s="284" t="s">
        <v>93</v>
      </c>
      <c r="F15" s="240"/>
      <c r="G15" s="285"/>
      <c r="H15" s="287">
        <v>10</v>
      </c>
      <c r="I15" s="326"/>
    </row>
    <row r="16" spans="1:9" ht="15" customHeight="1">
      <c r="A16" s="187"/>
      <c r="B16" s="251"/>
      <c r="C16" s="152"/>
      <c r="D16" s="184"/>
      <c r="E16" s="286"/>
      <c r="F16" s="285"/>
      <c r="G16" s="285"/>
      <c r="H16" s="287"/>
      <c r="I16" s="326"/>
    </row>
    <row r="17" spans="1:9" ht="15" customHeight="1">
      <c r="A17" s="187"/>
      <c r="B17" s="251"/>
      <c r="C17" s="152"/>
      <c r="D17" s="185"/>
      <c r="E17" s="284" t="s">
        <v>92</v>
      </c>
      <c r="F17" s="240"/>
      <c r="G17" s="240"/>
      <c r="H17" s="287"/>
      <c r="I17" s="326"/>
    </row>
    <row r="18" spans="1:9" ht="25.5">
      <c r="A18" s="69" t="s">
        <v>39</v>
      </c>
      <c r="B18" s="251" t="s">
        <v>40</v>
      </c>
      <c r="C18" s="251"/>
      <c r="D18" s="70">
        <v>100</v>
      </c>
      <c r="E18" s="241" t="s">
        <v>94</v>
      </c>
      <c r="F18" s="241"/>
      <c r="G18" s="241"/>
      <c r="H18" s="73">
        <v>10</v>
      </c>
      <c r="I18" s="326"/>
    </row>
    <row r="19" spans="1:9" ht="18.75" customHeight="1">
      <c r="A19" s="69" t="s">
        <v>41</v>
      </c>
      <c r="B19" s="251" t="s">
        <v>42</v>
      </c>
      <c r="C19" s="251"/>
      <c r="D19" s="71">
        <v>99</v>
      </c>
      <c r="E19" s="241" t="s">
        <v>95</v>
      </c>
      <c r="F19" s="241"/>
      <c r="G19" s="241"/>
      <c r="H19" s="73">
        <v>10</v>
      </c>
      <c r="I19" s="327"/>
    </row>
    <row r="20" spans="1:9">
      <c r="A20" s="158" t="s">
        <v>73</v>
      </c>
      <c r="B20" s="289"/>
      <c r="C20" s="289"/>
      <c r="D20" s="289"/>
      <c r="E20" s="289"/>
      <c r="F20" s="289"/>
      <c r="G20" s="289"/>
      <c r="H20" s="290"/>
    </row>
    <row r="21" spans="1:9">
      <c r="A21" s="194" t="s">
        <v>74</v>
      </c>
      <c r="B21" s="216" t="s">
        <v>38</v>
      </c>
      <c r="C21" s="275"/>
      <c r="D21" s="280">
        <v>0</v>
      </c>
      <c r="E21" s="247" t="s">
        <v>100</v>
      </c>
      <c r="F21" s="301"/>
      <c r="G21" s="284"/>
      <c r="H21" s="281">
        <v>0</v>
      </c>
      <c r="I21" s="307">
        <f>SUM(H21:H47)</f>
        <v>9</v>
      </c>
    </row>
    <row r="22" spans="1:9">
      <c r="A22" s="195"/>
      <c r="B22" s="276"/>
      <c r="C22" s="277"/>
      <c r="D22" s="184"/>
      <c r="E22" s="240" t="s">
        <v>101</v>
      </c>
      <c r="F22" s="240"/>
      <c r="G22" s="285"/>
      <c r="H22" s="282"/>
      <c r="I22" s="333"/>
    </row>
    <row r="23" spans="1:9">
      <c r="A23" s="195"/>
      <c r="B23" s="276"/>
      <c r="C23" s="277"/>
      <c r="D23" s="184"/>
      <c r="E23" s="285"/>
      <c r="F23" s="285"/>
      <c r="G23" s="285"/>
      <c r="H23" s="282"/>
      <c r="I23" s="333"/>
    </row>
    <row r="24" spans="1:9">
      <c r="A24" s="196"/>
      <c r="B24" s="278"/>
      <c r="C24" s="279"/>
      <c r="D24" s="185"/>
      <c r="E24" s="240" t="s">
        <v>102</v>
      </c>
      <c r="F24" s="240"/>
      <c r="G24" s="240"/>
      <c r="H24" s="283"/>
      <c r="I24" s="333"/>
    </row>
    <row r="25" spans="1:9">
      <c r="A25" s="201" t="s">
        <v>75</v>
      </c>
      <c r="B25" s="251" t="s">
        <v>38</v>
      </c>
      <c r="C25" s="251"/>
      <c r="D25" s="280">
        <v>0</v>
      </c>
      <c r="E25" s="247" t="s">
        <v>103</v>
      </c>
      <c r="F25" s="301"/>
      <c r="G25" s="284"/>
      <c r="H25" s="281">
        <v>0</v>
      </c>
      <c r="I25" s="333"/>
    </row>
    <row r="26" spans="1:9">
      <c r="A26" s="202"/>
      <c r="B26" s="251"/>
      <c r="C26" s="251"/>
      <c r="D26" s="184"/>
      <c r="E26" s="247" t="s">
        <v>104</v>
      </c>
      <c r="F26" s="301"/>
      <c r="G26" s="284"/>
      <c r="H26" s="282"/>
      <c r="I26" s="333"/>
    </row>
    <row r="27" spans="1:9">
      <c r="A27" s="203"/>
      <c r="B27" s="251"/>
      <c r="C27" s="251"/>
      <c r="D27" s="185"/>
      <c r="E27" s="240" t="s">
        <v>105</v>
      </c>
      <c r="F27" s="240"/>
      <c r="G27" s="240"/>
      <c r="H27" s="283"/>
      <c r="I27" s="333"/>
    </row>
    <row r="28" spans="1:9">
      <c r="A28" s="207" t="s">
        <v>76</v>
      </c>
      <c r="B28" s="251" t="s">
        <v>38</v>
      </c>
      <c r="C28" s="228"/>
      <c r="D28" s="294">
        <v>19</v>
      </c>
      <c r="E28" s="241" t="s">
        <v>106</v>
      </c>
      <c r="F28" s="241"/>
      <c r="G28" s="297"/>
      <c r="H28" s="287">
        <v>5</v>
      </c>
      <c r="I28" s="333"/>
    </row>
    <row r="29" spans="1:9">
      <c r="A29" s="207"/>
      <c r="B29" s="251"/>
      <c r="C29" s="228"/>
      <c r="D29" s="295"/>
      <c r="E29" s="298" t="s">
        <v>107</v>
      </c>
      <c r="F29" s="299"/>
      <c r="G29" s="300"/>
      <c r="H29" s="287"/>
      <c r="I29" s="333"/>
    </row>
    <row r="30" spans="1:9">
      <c r="A30" s="208"/>
      <c r="B30" s="228"/>
      <c r="C30" s="228"/>
      <c r="D30" s="296"/>
      <c r="E30" s="240" t="s">
        <v>108</v>
      </c>
      <c r="F30" s="240"/>
      <c r="G30" s="240"/>
      <c r="H30" s="287"/>
      <c r="I30" s="333"/>
    </row>
    <row r="31" spans="1:9">
      <c r="A31" s="207" t="s">
        <v>77</v>
      </c>
      <c r="B31" s="251" t="s">
        <v>38</v>
      </c>
      <c r="C31" s="251"/>
      <c r="D31" s="280">
        <v>8</v>
      </c>
      <c r="E31" s="247" t="s">
        <v>189</v>
      </c>
      <c r="F31" s="248"/>
      <c r="G31" s="249"/>
      <c r="H31" s="287">
        <v>5</v>
      </c>
      <c r="I31" s="333"/>
    </row>
    <row r="32" spans="1:9">
      <c r="A32" s="208"/>
      <c r="B32" s="251"/>
      <c r="C32" s="251"/>
      <c r="D32" s="184"/>
      <c r="E32" s="247" t="s">
        <v>188</v>
      </c>
      <c r="F32" s="248"/>
      <c r="G32" s="249"/>
      <c r="H32" s="287"/>
      <c r="I32" s="333"/>
    </row>
    <row r="33" spans="1:9">
      <c r="A33" s="208"/>
      <c r="B33" s="251"/>
      <c r="C33" s="251"/>
      <c r="D33" s="185"/>
      <c r="E33" s="240" t="s">
        <v>110</v>
      </c>
      <c r="F33" s="240"/>
      <c r="G33" s="240"/>
      <c r="H33" s="287"/>
      <c r="I33" s="333"/>
    </row>
    <row r="34" spans="1:9">
      <c r="A34" s="204" t="s">
        <v>78</v>
      </c>
      <c r="B34" s="216" t="s">
        <v>38</v>
      </c>
      <c r="C34" s="275"/>
      <c r="D34" s="280">
        <v>2</v>
      </c>
      <c r="E34" s="247" t="s">
        <v>111</v>
      </c>
      <c r="F34" s="301"/>
      <c r="G34" s="284"/>
      <c r="H34" s="281">
        <v>1</v>
      </c>
      <c r="I34" s="333"/>
    </row>
    <row r="35" spans="1:9">
      <c r="A35" s="205"/>
      <c r="B35" s="276"/>
      <c r="C35" s="277"/>
      <c r="D35" s="184"/>
      <c r="E35" s="247" t="s">
        <v>112</v>
      </c>
      <c r="F35" s="301"/>
      <c r="G35" s="284"/>
      <c r="H35" s="282"/>
      <c r="I35" s="333"/>
    </row>
    <row r="36" spans="1:9">
      <c r="A36" s="206"/>
      <c r="B36" s="278"/>
      <c r="C36" s="279"/>
      <c r="D36" s="185"/>
      <c r="E36" s="247" t="s">
        <v>113</v>
      </c>
      <c r="F36" s="301"/>
      <c r="G36" s="284"/>
      <c r="H36" s="283"/>
      <c r="I36" s="333"/>
    </row>
    <row r="37" spans="1:9">
      <c r="A37" s="204" t="s">
        <v>161</v>
      </c>
      <c r="B37" s="216" t="s">
        <v>38</v>
      </c>
      <c r="C37" s="275"/>
      <c r="D37" s="280">
        <v>12</v>
      </c>
      <c r="E37" s="247" t="s">
        <v>183</v>
      </c>
      <c r="F37" s="301"/>
      <c r="G37" s="284"/>
      <c r="H37" s="281">
        <v>3</v>
      </c>
      <c r="I37" s="333"/>
    </row>
    <row r="38" spans="1:9">
      <c r="A38" s="205"/>
      <c r="B38" s="276"/>
      <c r="C38" s="277"/>
      <c r="D38" s="184"/>
      <c r="E38" s="247" t="s">
        <v>184</v>
      </c>
      <c r="F38" s="301"/>
      <c r="G38" s="284"/>
      <c r="H38" s="282"/>
      <c r="I38" s="333"/>
    </row>
    <row r="39" spans="1:9">
      <c r="A39" s="205"/>
      <c r="B39" s="276"/>
      <c r="C39" s="277"/>
      <c r="D39" s="184"/>
      <c r="E39" s="247" t="s">
        <v>191</v>
      </c>
      <c r="F39" s="301"/>
      <c r="G39" s="284"/>
      <c r="H39" s="282"/>
      <c r="I39" s="333"/>
    </row>
    <row r="40" spans="1:9">
      <c r="A40" s="206"/>
      <c r="B40" s="278"/>
      <c r="C40" s="279"/>
      <c r="D40" s="185"/>
      <c r="E40" s="311" t="s">
        <v>186</v>
      </c>
      <c r="F40" s="312"/>
      <c r="G40" s="313"/>
      <c r="H40" s="283"/>
      <c r="I40" s="333"/>
    </row>
    <row r="41" spans="1:9">
      <c r="A41" s="204" t="s">
        <v>192</v>
      </c>
      <c r="B41" s="216" t="s">
        <v>193</v>
      </c>
      <c r="C41" s="217"/>
      <c r="D41" s="280" t="s">
        <v>196</v>
      </c>
      <c r="E41" s="311" t="s">
        <v>194</v>
      </c>
      <c r="F41" s="314"/>
      <c r="G41" s="315"/>
      <c r="H41" s="281">
        <v>1</v>
      </c>
      <c r="I41" s="333"/>
    </row>
    <row r="42" spans="1:9">
      <c r="A42" s="214"/>
      <c r="B42" s="218"/>
      <c r="C42" s="219"/>
      <c r="D42" s="150"/>
      <c r="E42" s="311" t="s">
        <v>195</v>
      </c>
      <c r="F42" s="314"/>
      <c r="G42" s="315"/>
      <c r="H42" s="150"/>
      <c r="I42" s="333"/>
    </row>
    <row r="43" spans="1:9">
      <c r="A43" s="215"/>
      <c r="B43" s="220"/>
      <c r="C43" s="221"/>
      <c r="D43" s="151"/>
      <c r="E43" s="311" t="s">
        <v>186</v>
      </c>
      <c r="F43" s="314"/>
      <c r="G43" s="315"/>
      <c r="H43" s="151"/>
      <c r="I43" s="333"/>
    </row>
    <row r="44" spans="1:9">
      <c r="A44" s="204" t="s">
        <v>79</v>
      </c>
      <c r="B44" s="216" t="s">
        <v>80</v>
      </c>
      <c r="C44" s="275"/>
      <c r="D44" s="71">
        <v>1</v>
      </c>
      <c r="E44" s="247" t="s">
        <v>114</v>
      </c>
      <c r="F44" s="301"/>
      <c r="G44" s="284"/>
      <c r="H44" s="281">
        <f>-10+3</f>
        <v>-7</v>
      </c>
      <c r="I44" s="333"/>
    </row>
    <row r="45" spans="1:9">
      <c r="A45" s="205"/>
      <c r="B45" s="276"/>
      <c r="C45" s="277"/>
      <c r="D45" s="71">
        <v>1</v>
      </c>
      <c r="E45" s="247" t="s">
        <v>115</v>
      </c>
      <c r="F45" s="301"/>
      <c r="G45" s="284"/>
      <c r="H45" s="150"/>
      <c r="I45" s="333"/>
    </row>
    <row r="46" spans="1:9">
      <c r="A46" s="206"/>
      <c r="B46" s="278"/>
      <c r="C46" s="279"/>
      <c r="D46" s="71">
        <v>0</v>
      </c>
      <c r="E46" s="247" t="s">
        <v>116</v>
      </c>
      <c r="F46" s="301"/>
      <c r="G46" s="284"/>
      <c r="H46" s="151"/>
      <c r="I46" s="333"/>
    </row>
    <row r="47" spans="1:9" ht="25.5">
      <c r="A47" s="68" t="s">
        <v>160</v>
      </c>
      <c r="B47" s="152" t="s">
        <v>64</v>
      </c>
      <c r="C47" s="309"/>
      <c r="D47" s="35">
        <v>1</v>
      </c>
      <c r="E47" s="247" t="s">
        <v>117</v>
      </c>
      <c r="F47" s="301"/>
      <c r="G47" s="284"/>
      <c r="H47" s="73">
        <v>1</v>
      </c>
      <c r="I47" s="333"/>
    </row>
    <row r="48" spans="1:9" ht="15.75" customHeight="1">
      <c r="A48" s="158" t="s">
        <v>331</v>
      </c>
      <c r="B48" s="197"/>
      <c r="C48" s="197"/>
      <c r="D48" s="197"/>
      <c r="E48" s="197"/>
      <c r="F48" s="197"/>
      <c r="G48" s="197"/>
      <c r="H48" s="198"/>
    </row>
    <row r="49" spans="1:9" ht="18.75" customHeight="1">
      <c r="A49" s="194" t="s">
        <v>81</v>
      </c>
      <c r="B49" s="216" t="s">
        <v>82</v>
      </c>
      <c r="C49" s="275"/>
      <c r="D49" s="79">
        <v>0</v>
      </c>
      <c r="E49" s="310" t="s">
        <v>118</v>
      </c>
      <c r="F49" s="310"/>
      <c r="G49" s="310"/>
      <c r="H49" s="80">
        <v>0</v>
      </c>
      <c r="I49" s="307">
        <f>SUM(H49:H54)</f>
        <v>0</v>
      </c>
    </row>
    <row r="50" spans="1:9" ht="18.75" customHeight="1">
      <c r="A50" s="195"/>
      <c r="B50" s="276"/>
      <c r="C50" s="277"/>
      <c r="D50" s="79">
        <v>0</v>
      </c>
      <c r="E50" s="305" t="s">
        <v>119</v>
      </c>
      <c r="F50" s="306"/>
      <c r="G50" s="286"/>
      <c r="H50" s="80">
        <v>0</v>
      </c>
      <c r="I50" s="333"/>
    </row>
    <row r="51" spans="1:9" ht="18.75" customHeight="1">
      <c r="A51" s="196"/>
      <c r="B51" s="278"/>
      <c r="C51" s="279"/>
      <c r="D51" s="79">
        <v>0</v>
      </c>
      <c r="E51" s="247" t="s">
        <v>120</v>
      </c>
      <c r="F51" s="301"/>
      <c r="G51" s="284"/>
      <c r="H51" s="80">
        <v>0</v>
      </c>
      <c r="I51" s="333"/>
    </row>
    <row r="52" spans="1:9" ht="18.75" customHeight="1">
      <c r="A52" s="194" t="s">
        <v>83</v>
      </c>
      <c r="B52" s="216" t="s">
        <v>84</v>
      </c>
      <c r="C52" s="275"/>
      <c r="D52" s="79">
        <v>0</v>
      </c>
      <c r="E52" s="302" t="s">
        <v>121</v>
      </c>
      <c r="F52" s="303"/>
      <c r="G52" s="304"/>
      <c r="H52" s="80">
        <v>0</v>
      </c>
      <c r="I52" s="333"/>
    </row>
    <row r="53" spans="1:9" ht="18.75" customHeight="1">
      <c r="A53" s="195"/>
      <c r="B53" s="276"/>
      <c r="C53" s="277"/>
      <c r="D53" s="79">
        <v>0</v>
      </c>
      <c r="E53" s="305" t="s">
        <v>122</v>
      </c>
      <c r="F53" s="306"/>
      <c r="G53" s="286"/>
      <c r="H53" s="80">
        <v>0</v>
      </c>
      <c r="I53" s="333"/>
    </row>
    <row r="54" spans="1:9" ht="18.75" customHeight="1">
      <c r="A54" s="196"/>
      <c r="B54" s="278"/>
      <c r="C54" s="279"/>
      <c r="D54" s="79">
        <v>0</v>
      </c>
      <c r="E54" s="247" t="s">
        <v>123</v>
      </c>
      <c r="F54" s="301"/>
      <c r="G54" s="284"/>
      <c r="H54" s="80">
        <v>0</v>
      </c>
      <c r="I54" s="333"/>
    </row>
    <row r="55" spans="1:9" ht="15.75">
      <c r="A55" s="158" t="s">
        <v>332</v>
      </c>
      <c r="B55" s="197"/>
      <c r="C55" s="197"/>
      <c r="D55" s="197"/>
      <c r="E55" s="197"/>
      <c r="F55" s="197"/>
      <c r="G55" s="197"/>
      <c r="H55" s="198"/>
    </row>
    <row r="56" spans="1:9" ht="18.75" customHeight="1">
      <c r="A56" s="194" t="s">
        <v>81</v>
      </c>
      <c r="B56" s="216" t="s">
        <v>82</v>
      </c>
      <c r="C56" s="275"/>
      <c r="D56" s="96">
        <v>0</v>
      </c>
      <c r="E56" s="310" t="s">
        <v>118</v>
      </c>
      <c r="F56" s="310"/>
      <c r="G56" s="310"/>
      <c r="H56" s="98">
        <v>0</v>
      </c>
      <c r="I56" s="270">
        <f>SUM(H56:H61)</f>
        <v>0</v>
      </c>
    </row>
    <row r="57" spans="1:9" ht="18.75" customHeight="1">
      <c r="A57" s="195"/>
      <c r="B57" s="276"/>
      <c r="C57" s="277"/>
      <c r="D57" s="96">
        <v>0</v>
      </c>
      <c r="E57" s="305" t="s">
        <v>119</v>
      </c>
      <c r="F57" s="306"/>
      <c r="G57" s="286"/>
      <c r="H57" s="98">
        <v>0</v>
      </c>
      <c r="I57" s="271"/>
    </row>
    <row r="58" spans="1:9" ht="18.75" customHeight="1">
      <c r="A58" s="196"/>
      <c r="B58" s="278"/>
      <c r="C58" s="279"/>
      <c r="D58" s="96">
        <v>0</v>
      </c>
      <c r="E58" s="247" t="s">
        <v>120</v>
      </c>
      <c r="F58" s="301"/>
      <c r="G58" s="284"/>
      <c r="H58" s="98">
        <v>0</v>
      </c>
      <c r="I58" s="271"/>
    </row>
    <row r="59" spans="1:9" ht="18.75" customHeight="1">
      <c r="A59" s="194" t="s">
        <v>83</v>
      </c>
      <c r="B59" s="216" t="s">
        <v>84</v>
      </c>
      <c r="C59" s="275"/>
      <c r="D59" s="96">
        <v>0</v>
      </c>
      <c r="E59" s="302" t="s">
        <v>121</v>
      </c>
      <c r="F59" s="303"/>
      <c r="G59" s="304"/>
      <c r="H59" s="98">
        <v>0</v>
      </c>
      <c r="I59" s="271"/>
    </row>
    <row r="60" spans="1:9" ht="18.75" customHeight="1">
      <c r="A60" s="195"/>
      <c r="B60" s="276"/>
      <c r="C60" s="277"/>
      <c r="D60" s="96">
        <v>0</v>
      </c>
      <c r="E60" s="305" t="s">
        <v>122</v>
      </c>
      <c r="F60" s="306"/>
      <c r="G60" s="286"/>
      <c r="H60" s="98">
        <v>0</v>
      </c>
      <c r="I60" s="271"/>
    </row>
    <row r="61" spans="1:9" ht="18.75" customHeight="1">
      <c r="A61" s="196"/>
      <c r="B61" s="278"/>
      <c r="C61" s="279"/>
      <c r="D61" s="96">
        <v>0</v>
      </c>
      <c r="E61" s="247" t="s">
        <v>123</v>
      </c>
      <c r="F61" s="301"/>
      <c r="G61" s="284"/>
      <c r="H61" s="98">
        <v>0</v>
      </c>
      <c r="I61" s="271"/>
    </row>
    <row r="62" spans="1:9" ht="26.25">
      <c r="A62" s="308" t="s">
        <v>87</v>
      </c>
      <c r="B62" s="308"/>
      <c r="C62" s="308"/>
      <c r="D62" s="308"/>
      <c r="E62" s="308"/>
      <c r="F62" s="308"/>
      <c r="G62" s="308"/>
      <c r="H62" s="36">
        <f>I56+I49+I21+I6</f>
        <v>74</v>
      </c>
    </row>
  </sheetData>
  <mergeCells count="115">
    <mergeCell ref="H44:H46"/>
    <mergeCell ref="I21:I47"/>
    <mergeCell ref="I49:I54"/>
    <mergeCell ref="A62:G62"/>
    <mergeCell ref="E7:G9"/>
    <mergeCell ref="I6:I19"/>
    <mergeCell ref="A59:A61"/>
    <mergeCell ref="B59:C61"/>
    <mergeCell ref="E59:G59"/>
    <mergeCell ref="E60:G60"/>
    <mergeCell ref="E61:G61"/>
    <mergeCell ref="A55:H55"/>
    <mergeCell ref="A56:A58"/>
    <mergeCell ref="B56:C58"/>
    <mergeCell ref="E56:G56"/>
    <mergeCell ref="E57:G57"/>
    <mergeCell ref="E58:G58"/>
    <mergeCell ref="A52:A54"/>
    <mergeCell ref="B52:C54"/>
    <mergeCell ref="E52:G52"/>
    <mergeCell ref="E53:G53"/>
    <mergeCell ref="E54:G54"/>
    <mergeCell ref="B47:C47"/>
    <mergeCell ref="E47:G47"/>
    <mergeCell ref="A48:H48"/>
    <mergeCell ref="A49:A51"/>
    <mergeCell ref="B49:C51"/>
    <mergeCell ref="E49:G49"/>
    <mergeCell ref="E50:G50"/>
    <mergeCell ref="E51:G51"/>
    <mergeCell ref="A44:A46"/>
    <mergeCell ref="B44:C46"/>
    <mergeCell ref="E44:G44"/>
    <mergeCell ref="E45:G45"/>
    <mergeCell ref="E46:G46"/>
    <mergeCell ref="A41:A43"/>
    <mergeCell ref="B41:C43"/>
    <mergeCell ref="D41:D43"/>
    <mergeCell ref="E41:G41"/>
    <mergeCell ref="H41:H43"/>
    <mergeCell ref="E42:G42"/>
    <mergeCell ref="E43:G43"/>
    <mergeCell ref="A37:A40"/>
    <mergeCell ref="B37:C40"/>
    <mergeCell ref="D37:D40"/>
    <mergeCell ref="E37:G37"/>
    <mergeCell ref="H37:H40"/>
    <mergeCell ref="E38:G38"/>
    <mergeCell ref="E39:G39"/>
    <mergeCell ref="E40:G40"/>
    <mergeCell ref="A34:A36"/>
    <mergeCell ref="B34:C36"/>
    <mergeCell ref="D34:D36"/>
    <mergeCell ref="E34:G34"/>
    <mergeCell ref="H34:H36"/>
    <mergeCell ref="E35:G35"/>
    <mergeCell ref="E36:G36"/>
    <mergeCell ref="A31:A33"/>
    <mergeCell ref="B31:C33"/>
    <mergeCell ref="D31:D33"/>
    <mergeCell ref="E31:G31"/>
    <mergeCell ref="H31:H33"/>
    <mergeCell ref="E32:G32"/>
    <mergeCell ref="E33:G33"/>
    <mergeCell ref="A28:A30"/>
    <mergeCell ref="B28:C30"/>
    <mergeCell ref="D28:D30"/>
    <mergeCell ref="E28:G28"/>
    <mergeCell ref="H28:H30"/>
    <mergeCell ref="E29:G29"/>
    <mergeCell ref="E30:G30"/>
    <mergeCell ref="A25:A27"/>
    <mergeCell ref="B25:C27"/>
    <mergeCell ref="D25:D27"/>
    <mergeCell ref="E25:G25"/>
    <mergeCell ref="H25:H27"/>
    <mergeCell ref="E26:G26"/>
    <mergeCell ref="E27:G27"/>
    <mergeCell ref="A21:A24"/>
    <mergeCell ref="B21:C24"/>
    <mergeCell ref="D21:D24"/>
    <mergeCell ref="E21:G21"/>
    <mergeCell ref="H21:H24"/>
    <mergeCell ref="E22:G23"/>
    <mergeCell ref="E24:G24"/>
    <mergeCell ref="H15:H17"/>
    <mergeCell ref="E17:G17"/>
    <mergeCell ref="B18:C18"/>
    <mergeCell ref="E18:G18"/>
    <mergeCell ref="B19:C19"/>
    <mergeCell ref="E19:G19"/>
    <mergeCell ref="I56:I61"/>
    <mergeCell ref="H10:H13"/>
    <mergeCell ref="E12:G12"/>
    <mergeCell ref="E13:G13"/>
    <mergeCell ref="A2:H2"/>
    <mergeCell ref="B4:C4"/>
    <mergeCell ref="E4:G4"/>
    <mergeCell ref="A5:H5"/>
    <mergeCell ref="A6:A9"/>
    <mergeCell ref="B6:C9"/>
    <mergeCell ref="D6:D9"/>
    <mergeCell ref="E6:G6"/>
    <mergeCell ref="H6:H9"/>
    <mergeCell ref="B14:C14"/>
    <mergeCell ref="E14:G14"/>
    <mergeCell ref="A15:A17"/>
    <mergeCell ref="B15:C17"/>
    <mergeCell ref="D15:D17"/>
    <mergeCell ref="E15:G16"/>
    <mergeCell ref="A10:A13"/>
    <mergeCell ref="B10:C13"/>
    <mergeCell ref="D10:D13"/>
    <mergeCell ref="E10:G11"/>
    <mergeCell ref="A20:H2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2:I62"/>
  <sheetViews>
    <sheetView topLeftCell="A31" workbookViewId="0">
      <selection activeCell="L57" sqref="L57"/>
    </sheetView>
  </sheetViews>
  <sheetFormatPr defaultRowHeight="15"/>
  <cols>
    <col min="1" max="1" width="39.5703125" customWidth="1"/>
    <col min="4" max="4" width="12.42578125" customWidth="1"/>
    <col min="7" max="7" width="26.85546875" customWidth="1"/>
    <col min="8" max="8" width="13.7109375" customWidth="1"/>
  </cols>
  <sheetData>
    <row r="2" spans="1:9" ht="18.75">
      <c r="A2" s="170" t="s">
        <v>88</v>
      </c>
      <c r="B2" s="170"/>
      <c r="C2" s="170"/>
      <c r="D2" s="170"/>
      <c r="E2" s="170"/>
      <c r="F2" s="170"/>
      <c r="G2" s="170"/>
      <c r="H2" s="170"/>
    </row>
    <row r="3" spans="1:9" ht="18">
      <c r="A3" s="25" t="s">
        <v>134</v>
      </c>
      <c r="B3" s="26"/>
      <c r="C3" s="26"/>
      <c r="D3" s="26"/>
      <c r="E3" s="27"/>
      <c r="F3" s="27"/>
      <c r="G3" s="27"/>
      <c r="H3" s="28"/>
    </row>
    <row r="4" spans="1:9" ht="63">
      <c r="A4" s="9" t="s">
        <v>15</v>
      </c>
      <c r="B4" s="272" t="s">
        <v>16</v>
      </c>
      <c r="C4" s="273"/>
      <c r="D4" s="29" t="s">
        <v>17</v>
      </c>
      <c r="E4" s="272" t="s">
        <v>89</v>
      </c>
      <c r="F4" s="274"/>
      <c r="G4" s="273"/>
      <c r="H4" s="30" t="s">
        <v>90</v>
      </c>
    </row>
    <row r="5" spans="1:9" ht="15.75">
      <c r="A5" s="288" t="s">
        <v>18</v>
      </c>
      <c r="B5" s="289"/>
      <c r="C5" s="289"/>
      <c r="D5" s="289"/>
      <c r="E5" s="289"/>
      <c r="F5" s="289"/>
      <c r="G5" s="289"/>
      <c r="H5" s="290"/>
    </row>
    <row r="6" spans="1:9" ht="25.5" customHeight="1">
      <c r="A6" s="175" t="s">
        <v>32</v>
      </c>
      <c r="B6" s="216" t="s">
        <v>33</v>
      </c>
      <c r="C6" s="275"/>
      <c r="D6" s="280">
        <v>2.73</v>
      </c>
      <c r="E6" s="240" t="s">
        <v>200</v>
      </c>
      <c r="F6" s="240"/>
      <c r="G6" s="240"/>
      <c r="H6" s="281">
        <v>10</v>
      </c>
      <c r="I6" s="325">
        <f>H6+H10+H14+H15+H18+H19</f>
        <v>41</v>
      </c>
    </row>
    <row r="7" spans="1:9" ht="6.75" customHeight="1">
      <c r="A7" s="176"/>
      <c r="B7" s="276"/>
      <c r="C7" s="277"/>
      <c r="D7" s="184"/>
      <c r="E7" s="316" t="s">
        <v>201</v>
      </c>
      <c r="F7" s="317"/>
      <c r="G7" s="318"/>
      <c r="H7" s="282"/>
      <c r="I7" s="326"/>
    </row>
    <row r="8" spans="1:9" ht="15" customHeight="1">
      <c r="A8" s="176"/>
      <c r="B8" s="276"/>
      <c r="C8" s="277"/>
      <c r="D8" s="184"/>
      <c r="E8" s="319"/>
      <c r="F8" s="320"/>
      <c r="G8" s="321"/>
      <c r="H8" s="282"/>
      <c r="I8" s="326"/>
    </row>
    <row r="9" spans="1:9" ht="4.5" customHeight="1">
      <c r="A9" s="177"/>
      <c r="B9" s="278"/>
      <c r="C9" s="279"/>
      <c r="D9" s="185"/>
      <c r="E9" s="322"/>
      <c r="F9" s="323"/>
      <c r="G9" s="324"/>
      <c r="H9" s="283"/>
      <c r="I9" s="326"/>
    </row>
    <row r="10" spans="1:9" ht="15" customHeight="1">
      <c r="A10" s="175" t="s">
        <v>34</v>
      </c>
      <c r="B10" s="216" t="s">
        <v>35</v>
      </c>
      <c r="C10" s="275"/>
      <c r="D10" s="280">
        <v>36</v>
      </c>
      <c r="E10" s="240" t="s">
        <v>187</v>
      </c>
      <c r="F10" s="240"/>
      <c r="G10" s="285"/>
      <c r="H10" s="281">
        <v>1</v>
      </c>
      <c r="I10" s="326"/>
    </row>
    <row r="11" spans="1:9" ht="15" customHeight="1">
      <c r="A11" s="176"/>
      <c r="B11" s="276"/>
      <c r="C11" s="277"/>
      <c r="D11" s="184"/>
      <c r="E11" s="285"/>
      <c r="F11" s="285"/>
      <c r="G11" s="285"/>
      <c r="H11" s="282"/>
      <c r="I11" s="326"/>
    </row>
    <row r="12" spans="1:9" ht="15" customHeight="1">
      <c r="A12" s="176"/>
      <c r="B12" s="276"/>
      <c r="C12" s="277"/>
      <c r="D12" s="184"/>
      <c r="E12" s="291" t="s">
        <v>91</v>
      </c>
      <c r="F12" s="292"/>
      <c r="G12" s="293"/>
      <c r="H12" s="282"/>
      <c r="I12" s="326"/>
    </row>
    <row r="13" spans="1:9" ht="15" customHeight="1">
      <c r="A13" s="177"/>
      <c r="B13" s="278"/>
      <c r="C13" s="279"/>
      <c r="D13" s="185"/>
      <c r="E13" s="240" t="s">
        <v>92</v>
      </c>
      <c r="F13" s="240"/>
      <c r="G13" s="240"/>
      <c r="H13" s="283"/>
      <c r="I13" s="326"/>
    </row>
    <row r="14" spans="1:9" ht="18.75" customHeight="1">
      <c r="A14" s="69" t="s">
        <v>36</v>
      </c>
      <c r="B14" s="251" t="s">
        <v>150</v>
      </c>
      <c r="C14" s="251"/>
      <c r="D14" s="72">
        <v>1</v>
      </c>
      <c r="E14" s="241"/>
      <c r="F14" s="241"/>
      <c r="G14" s="241"/>
      <c r="H14" s="73">
        <v>10</v>
      </c>
      <c r="I14" s="326"/>
    </row>
    <row r="15" spans="1:9" ht="15" customHeight="1">
      <c r="A15" s="187" t="s">
        <v>37</v>
      </c>
      <c r="B15" s="251" t="s">
        <v>38</v>
      </c>
      <c r="C15" s="152"/>
      <c r="D15" s="280">
        <v>73</v>
      </c>
      <c r="E15" s="284" t="s">
        <v>93</v>
      </c>
      <c r="F15" s="240"/>
      <c r="G15" s="285"/>
      <c r="H15" s="287">
        <v>5</v>
      </c>
      <c r="I15" s="326"/>
    </row>
    <row r="16" spans="1:9" ht="15" customHeight="1">
      <c r="A16" s="187"/>
      <c r="B16" s="251"/>
      <c r="C16" s="152"/>
      <c r="D16" s="184"/>
      <c r="E16" s="286"/>
      <c r="F16" s="285"/>
      <c r="G16" s="285"/>
      <c r="H16" s="287"/>
      <c r="I16" s="326"/>
    </row>
    <row r="17" spans="1:9" ht="15" customHeight="1">
      <c r="A17" s="187"/>
      <c r="B17" s="251"/>
      <c r="C17" s="152"/>
      <c r="D17" s="185"/>
      <c r="E17" s="284" t="s">
        <v>92</v>
      </c>
      <c r="F17" s="240"/>
      <c r="G17" s="240"/>
      <c r="H17" s="287"/>
      <c r="I17" s="326"/>
    </row>
    <row r="18" spans="1:9" ht="25.5">
      <c r="A18" s="69" t="s">
        <v>39</v>
      </c>
      <c r="B18" s="251" t="s">
        <v>40</v>
      </c>
      <c r="C18" s="251"/>
      <c r="D18" s="70">
        <v>100</v>
      </c>
      <c r="E18" s="241" t="s">
        <v>94</v>
      </c>
      <c r="F18" s="241"/>
      <c r="G18" s="241"/>
      <c r="H18" s="73">
        <v>10</v>
      </c>
      <c r="I18" s="326"/>
    </row>
    <row r="19" spans="1:9" ht="18.75" customHeight="1">
      <c r="A19" s="69" t="s">
        <v>41</v>
      </c>
      <c r="B19" s="251" t="s">
        <v>42</v>
      </c>
      <c r="C19" s="251"/>
      <c r="D19" s="71">
        <v>55</v>
      </c>
      <c r="E19" s="241" t="s">
        <v>95</v>
      </c>
      <c r="F19" s="241"/>
      <c r="G19" s="241"/>
      <c r="H19" s="73">
        <v>5</v>
      </c>
      <c r="I19" s="327"/>
    </row>
    <row r="20" spans="1:9">
      <c r="A20" s="158" t="s">
        <v>73</v>
      </c>
      <c r="B20" s="289"/>
      <c r="C20" s="289"/>
      <c r="D20" s="289"/>
      <c r="E20" s="289"/>
      <c r="F20" s="289"/>
      <c r="G20" s="289"/>
      <c r="H20" s="290"/>
    </row>
    <row r="21" spans="1:9">
      <c r="A21" s="194" t="s">
        <v>74</v>
      </c>
      <c r="B21" s="216" t="s">
        <v>38</v>
      </c>
      <c r="C21" s="275"/>
      <c r="D21" s="280">
        <v>25</v>
      </c>
      <c r="E21" s="247" t="s">
        <v>100</v>
      </c>
      <c r="F21" s="301"/>
      <c r="G21" s="284"/>
      <c r="H21" s="281">
        <v>3</v>
      </c>
      <c r="I21" s="307">
        <f>SUM(H21:H47)</f>
        <v>63</v>
      </c>
    </row>
    <row r="22" spans="1:9">
      <c r="A22" s="195"/>
      <c r="B22" s="276"/>
      <c r="C22" s="277"/>
      <c r="D22" s="184"/>
      <c r="E22" s="240" t="s">
        <v>101</v>
      </c>
      <c r="F22" s="240"/>
      <c r="G22" s="285"/>
      <c r="H22" s="282"/>
      <c r="I22" s="333"/>
    </row>
    <row r="23" spans="1:9">
      <c r="A23" s="195"/>
      <c r="B23" s="276"/>
      <c r="C23" s="277"/>
      <c r="D23" s="184"/>
      <c r="E23" s="285"/>
      <c r="F23" s="285"/>
      <c r="G23" s="285"/>
      <c r="H23" s="282"/>
      <c r="I23" s="333"/>
    </row>
    <row r="24" spans="1:9">
      <c r="A24" s="196"/>
      <c r="B24" s="278"/>
      <c r="C24" s="279"/>
      <c r="D24" s="185"/>
      <c r="E24" s="240" t="s">
        <v>102</v>
      </c>
      <c r="F24" s="240"/>
      <c r="G24" s="240"/>
      <c r="H24" s="283"/>
      <c r="I24" s="333"/>
    </row>
    <row r="25" spans="1:9">
      <c r="A25" s="201" t="s">
        <v>75</v>
      </c>
      <c r="B25" s="251" t="s">
        <v>38</v>
      </c>
      <c r="C25" s="251"/>
      <c r="D25" s="280">
        <v>0</v>
      </c>
      <c r="E25" s="247" t="s">
        <v>103</v>
      </c>
      <c r="F25" s="301"/>
      <c r="G25" s="284"/>
      <c r="H25" s="281">
        <v>0</v>
      </c>
      <c r="I25" s="333"/>
    </row>
    <row r="26" spans="1:9">
      <c r="A26" s="202"/>
      <c r="B26" s="251"/>
      <c r="C26" s="251"/>
      <c r="D26" s="184"/>
      <c r="E26" s="247" t="s">
        <v>104</v>
      </c>
      <c r="F26" s="301"/>
      <c r="G26" s="284"/>
      <c r="H26" s="282"/>
      <c r="I26" s="333"/>
    </row>
    <row r="27" spans="1:9">
      <c r="A27" s="203"/>
      <c r="B27" s="251"/>
      <c r="C27" s="251"/>
      <c r="D27" s="185"/>
      <c r="E27" s="240" t="s">
        <v>105</v>
      </c>
      <c r="F27" s="240"/>
      <c r="G27" s="240"/>
      <c r="H27" s="283"/>
      <c r="I27" s="333"/>
    </row>
    <row r="28" spans="1:9">
      <c r="A28" s="207" t="s">
        <v>76</v>
      </c>
      <c r="B28" s="251" t="s">
        <v>38</v>
      </c>
      <c r="C28" s="228"/>
      <c r="D28" s="294">
        <v>9</v>
      </c>
      <c r="E28" s="241" t="s">
        <v>106</v>
      </c>
      <c r="F28" s="241"/>
      <c r="G28" s="297"/>
      <c r="H28" s="287">
        <v>3</v>
      </c>
      <c r="I28" s="333"/>
    </row>
    <row r="29" spans="1:9">
      <c r="A29" s="207"/>
      <c r="B29" s="251"/>
      <c r="C29" s="228"/>
      <c r="D29" s="295"/>
      <c r="E29" s="298" t="s">
        <v>107</v>
      </c>
      <c r="F29" s="299"/>
      <c r="G29" s="300"/>
      <c r="H29" s="287"/>
      <c r="I29" s="333"/>
    </row>
    <row r="30" spans="1:9">
      <c r="A30" s="208"/>
      <c r="B30" s="228"/>
      <c r="C30" s="228"/>
      <c r="D30" s="296"/>
      <c r="E30" s="240" t="s">
        <v>108</v>
      </c>
      <c r="F30" s="240"/>
      <c r="G30" s="240"/>
      <c r="H30" s="287"/>
      <c r="I30" s="333"/>
    </row>
    <row r="31" spans="1:9">
      <c r="A31" s="207" t="s">
        <v>77</v>
      </c>
      <c r="B31" s="251" t="s">
        <v>38</v>
      </c>
      <c r="C31" s="251"/>
      <c r="D31" s="280">
        <v>0</v>
      </c>
      <c r="E31" s="247" t="s">
        <v>189</v>
      </c>
      <c r="F31" s="248"/>
      <c r="G31" s="249"/>
      <c r="H31" s="287">
        <v>0</v>
      </c>
      <c r="I31" s="333"/>
    </row>
    <row r="32" spans="1:9">
      <c r="A32" s="208"/>
      <c r="B32" s="251"/>
      <c r="C32" s="251"/>
      <c r="D32" s="184"/>
      <c r="E32" s="247" t="s">
        <v>188</v>
      </c>
      <c r="F32" s="248"/>
      <c r="G32" s="249"/>
      <c r="H32" s="287"/>
      <c r="I32" s="333"/>
    </row>
    <row r="33" spans="1:9">
      <c r="A33" s="208"/>
      <c r="B33" s="251"/>
      <c r="C33" s="251"/>
      <c r="D33" s="185"/>
      <c r="E33" s="240" t="s">
        <v>110</v>
      </c>
      <c r="F33" s="240"/>
      <c r="G33" s="240"/>
      <c r="H33" s="287"/>
      <c r="I33" s="333"/>
    </row>
    <row r="34" spans="1:9">
      <c r="A34" s="204" t="s">
        <v>78</v>
      </c>
      <c r="B34" s="216" t="s">
        <v>38</v>
      </c>
      <c r="C34" s="275"/>
      <c r="D34" s="280">
        <v>0</v>
      </c>
      <c r="E34" s="247" t="s">
        <v>111</v>
      </c>
      <c r="F34" s="301"/>
      <c r="G34" s="284"/>
      <c r="H34" s="281">
        <v>0</v>
      </c>
      <c r="I34" s="333"/>
    </row>
    <row r="35" spans="1:9">
      <c r="A35" s="205"/>
      <c r="B35" s="276"/>
      <c r="C35" s="277"/>
      <c r="D35" s="184"/>
      <c r="E35" s="247" t="s">
        <v>112</v>
      </c>
      <c r="F35" s="301"/>
      <c r="G35" s="284"/>
      <c r="H35" s="282"/>
      <c r="I35" s="333"/>
    </row>
    <row r="36" spans="1:9">
      <c r="A36" s="206"/>
      <c r="B36" s="278"/>
      <c r="C36" s="279"/>
      <c r="D36" s="185"/>
      <c r="E36" s="247" t="s">
        <v>113</v>
      </c>
      <c r="F36" s="301"/>
      <c r="G36" s="284"/>
      <c r="H36" s="283"/>
      <c r="I36" s="333"/>
    </row>
    <row r="37" spans="1:9">
      <c r="A37" s="204" t="s">
        <v>161</v>
      </c>
      <c r="B37" s="216" t="s">
        <v>38</v>
      </c>
      <c r="C37" s="275"/>
      <c r="D37" s="280">
        <v>53</v>
      </c>
      <c r="E37" s="247" t="s">
        <v>183</v>
      </c>
      <c r="F37" s="301"/>
      <c r="G37" s="284"/>
      <c r="H37" s="281">
        <v>10</v>
      </c>
      <c r="I37" s="333"/>
    </row>
    <row r="38" spans="1:9">
      <c r="A38" s="205"/>
      <c r="B38" s="276"/>
      <c r="C38" s="277"/>
      <c r="D38" s="184"/>
      <c r="E38" s="247" t="s">
        <v>184</v>
      </c>
      <c r="F38" s="301"/>
      <c r="G38" s="284"/>
      <c r="H38" s="282"/>
      <c r="I38" s="333"/>
    </row>
    <row r="39" spans="1:9">
      <c r="A39" s="205"/>
      <c r="B39" s="276"/>
      <c r="C39" s="277"/>
      <c r="D39" s="184"/>
      <c r="E39" s="247" t="s">
        <v>191</v>
      </c>
      <c r="F39" s="301"/>
      <c r="G39" s="284"/>
      <c r="H39" s="282"/>
      <c r="I39" s="333"/>
    </row>
    <row r="40" spans="1:9">
      <c r="A40" s="206"/>
      <c r="B40" s="278"/>
      <c r="C40" s="279"/>
      <c r="D40" s="185"/>
      <c r="E40" s="311" t="s">
        <v>186</v>
      </c>
      <c r="F40" s="312"/>
      <c r="G40" s="313"/>
      <c r="H40" s="283"/>
      <c r="I40" s="333"/>
    </row>
    <row r="41" spans="1:9">
      <c r="A41" s="204" t="s">
        <v>192</v>
      </c>
      <c r="B41" s="216" t="s">
        <v>193</v>
      </c>
      <c r="C41" s="217"/>
      <c r="D41" s="280">
        <v>73</v>
      </c>
      <c r="E41" s="311" t="s">
        <v>194</v>
      </c>
      <c r="F41" s="314"/>
      <c r="G41" s="315"/>
      <c r="H41" s="281">
        <v>10</v>
      </c>
      <c r="I41" s="333"/>
    </row>
    <row r="42" spans="1:9">
      <c r="A42" s="214"/>
      <c r="B42" s="218"/>
      <c r="C42" s="219"/>
      <c r="D42" s="150"/>
      <c r="E42" s="311" t="s">
        <v>195</v>
      </c>
      <c r="F42" s="314"/>
      <c r="G42" s="315"/>
      <c r="H42" s="150"/>
      <c r="I42" s="333"/>
    </row>
    <row r="43" spans="1:9">
      <c r="A43" s="215"/>
      <c r="B43" s="220"/>
      <c r="C43" s="221"/>
      <c r="D43" s="151"/>
      <c r="E43" s="311" t="s">
        <v>186</v>
      </c>
      <c r="F43" s="314"/>
      <c r="G43" s="315"/>
      <c r="H43" s="151"/>
      <c r="I43" s="333"/>
    </row>
    <row r="44" spans="1:9">
      <c r="A44" s="204" t="s">
        <v>79</v>
      </c>
      <c r="B44" s="216" t="s">
        <v>80</v>
      </c>
      <c r="C44" s="275"/>
      <c r="D44" s="71">
        <v>0</v>
      </c>
      <c r="E44" s="247" t="s">
        <v>114</v>
      </c>
      <c r="F44" s="301"/>
      <c r="G44" s="284"/>
      <c r="H44" s="281">
        <f>0+3+30</f>
        <v>33</v>
      </c>
      <c r="I44" s="333"/>
    </row>
    <row r="45" spans="1:9">
      <c r="A45" s="205"/>
      <c r="B45" s="276"/>
      <c r="C45" s="277"/>
      <c r="D45" s="71">
        <v>1</v>
      </c>
      <c r="E45" s="247" t="s">
        <v>115</v>
      </c>
      <c r="F45" s="301"/>
      <c r="G45" s="284"/>
      <c r="H45" s="150"/>
      <c r="I45" s="333"/>
    </row>
    <row r="46" spans="1:9">
      <c r="A46" s="206"/>
      <c r="B46" s="278"/>
      <c r="C46" s="279"/>
      <c r="D46" s="71">
        <v>3</v>
      </c>
      <c r="E46" s="247" t="s">
        <v>116</v>
      </c>
      <c r="F46" s="301"/>
      <c r="G46" s="284"/>
      <c r="H46" s="151"/>
      <c r="I46" s="333"/>
    </row>
    <row r="47" spans="1:9" ht="25.5">
      <c r="A47" s="68" t="s">
        <v>160</v>
      </c>
      <c r="B47" s="152" t="s">
        <v>64</v>
      </c>
      <c r="C47" s="309"/>
      <c r="D47" s="35">
        <v>4</v>
      </c>
      <c r="E47" s="247" t="s">
        <v>117</v>
      </c>
      <c r="F47" s="301"/>
      <c r="G47" s="284"/>
      <c r="H47" s="73">
        <v>4</v>
      </c>
      <c r="I47" s="333"/>
    </row>
    <row r="48" spans="1:9" ht="15.75" customHeight="1">
      <c r="A48" s="158" t="s">
        <v>331</v>
      </c>
      <c r="B48" s="197"/>
      <c r="C48" s="197"/>
      <c r="D48" s="197"/>
      <c r="E48" s="197"/>
      <c r="F48" s="197"/>
      <c r="G48" s="197"/>
      <c r="H48" s="198"/>
    </row>
    <row r="49" spans="1:9" ht="18.75" customHeight="1">
      <c r="A49" s="194" t="s">
        <v>81</v>
      </c>
      <c r="B49" s="216" t="s">
        <v>82</v>
      </c>
      <c r="C49" s="275"/>
      <c r="D49" s="79">
        <v>0</v>
      </c>
      <c r="E49" s="310" t="s">
        <v>118</v>
      </c>
      <c r="F49" s="310"/>
      <c r="G49" s="310"/>
      <c r="H49" s="80">
        <v>0</v>
      </c>
      <c r="I49" s="307">
        <f>SUM(H49:H54)</f>
        <v>0</v>
      </c>
    </row>
    <row r="50" spans="1:9" ht="18.75" customHeight="1">
      <c r="A50" s="195"/>
      <c r="B50" s="276"/>
      <c r="C50" s="277"/>
      <c r="D50" s="79">
        <v>0</v>
      </c>
      <c r="E50" s="305" t="s">
        <v>119</v>
      </c>
      <c r="F50" s="306"/>
      <c r="G50" s="286"/>
      <c r="H50" s="80">
        <v>0</v>
      </c>
      <c r="I50" s="333"/>
    </row>
    <row r="51" spans="1:9" ht="18.75" customHeight="1">
      <c r="A51" s="196"/>
      <c r="B51" s="278"/>
      <c r="C51" s="279"/>
      <c r="D51" s="79">
        <v>0</v>
      </c>
      <c r="E51" s="247" t="s">
        <v>120</v>
      </c>
      <c r="F51" s="301"/>
      <c r="G51" s="284"/>
      <c r="H51" s="80">
        <v>0</v>
      </c>
      <c r="I51" s="333"/>
    </row>
    <row r="52" spans="1:9" ht="18.75" customHeight="1">
      <c r="A52" s="194" t="s">
        <v>83</v>
      </c>
      <c r="B52" s="216" t="s">
        <v>84</v>
      </c>
      <c r="C52" s="275"/>
      <c r="D52" s="79">
        <v>0</v>
      </c>
      <c r="E52" s="302" t="s">
        <v>121</v>
      </c>
      <c r="F52" s="303"/>
      <c r="G52" s="304"/>
      <c r="H52" s="80">
        <v>0</v>
      </c>
      <c r="I52" s="333"/>
    </row>
    <row r="53" spans="1:9" ht="18.75" customHeight="1">
      <c r="A53" s="195"/>
      <c r="B53" s="276"/>
      <c r="C53" s="277"/>
      <c r="D53" s="79">
        <v>0</v>
      </c>
      <c r="E53" s="305" t="s">
        <v>122</v>
      </c>
      <c r="F53" s="306"/>
      <c r="G53" s="286"/>
      <c r="H53" s="80">
        <v>0</v>
      </c>
      <c r="I53" s="333"/>
    </row>
    <row r="54" spans="1:9" ht="18.75" customHeight="1">
      <c r="A54" s="196"/>
      <c r="B54" s="278"/>
      <c r="C54" s="279"/>
      <c r="D54" s="79">
        <v>0</v>
      </c>
      <c r="E54" s="247" t="s">
        <v>123</v>
      </c>
      <c r="F54" s="301"/>
      <c r="G54" s="284"/>
      <c r="H54" s="80">
        <v>0</v>
      </c>
      <c r="I54" s="333"/>
    </row>
    <row r="55" spans="1:9" ht="15.75">
      <c r="A55" s="158" t="s">
        <v>332</v>
      </c>
      <c r="B55" s="197"/>
      <c r="C55" s="197"/>
      <c r="D55" s="197"/>
      <c r="E55" s="197"/>
      <c r="F55" s="197"/>
      <c r="G55" s="197"/>
      <c r="H55" s="198"/>
    </row>
    <row r="56" spans="1:9" ht="18.75" customHeight="1">
      <c r="A56" s="194" t="s">
        <v>81</v>
      </c>
      <c r="B56" s="216" t="s">
        <v>82</v>
      </c>
      <c r="C56" s="275"/>
      <c r="D56" s="96">
        <v>0</v>
      </c>
      <c r="E56" s="310" t="s">
        <v>118</v>
      </c>
      <c r="F56" s="310"/>
      <c r="G56" s="310"/>
      <c r="H56" s="98">
        <v>0</v>
      </c>
      <c r="I56" s="270">
        <f>SUM(H56:H61)</f>
        <v>0</v>
      </c>
    </row>
    <row r="57" spans="1:9" ht="18.75" customHeight="1">
      <c r="A57" s="195"/>
      <c r="B57" s="276"/>
      <c r="C57" s="277"/>
      <c r="D57" s="96">
        <v>0</v>
      </c>
      <c r="E57" s="305" t="s">
        <v>119</v>
      </c>
      <c r="F57" s="306"/>
      <c r="G57" s="286"/>
      <c r="H57" s="98">
        <v>0</v>
      </c>
      <c r="I57" s="271"/>
    </row>
    <row r="58" spans="1:9" ht="18.75" customHeight="1">
      <c r="A58" s="196"/>
      <c r="B58" s="278"/>
      <c r="C58" s="279"/>
      <c r="D58" s="96">
        <v>0</v>
      </c>
      <c r="E58" s="247" t="s">
        <v>120</v>
      </c>
      <c r="F58" s="301"/>
      <c r="G58" s="284"/>
      <c r="H58" s="98">
        <v>0</v>
      </c>
      <c r="I58" s="271"/>
    </row>
    <row r="59" spans="1:9" ht="18.75" customHeight="1">
      <c r="A59" s="194" t="s">
        <v>83</v>
      </c>
      <c r="B59" s="216" t="s">
        <v>84</v>
      </c>
      <c r="C59" s="275"/>
      <c r="D59" s="96">
        <v>0</v>
      </c>
      <c r="E59" s="302" t="s">
        <v>121</v>
      </c>
      <c r="F59" s="303"/>
      <c r="G59" s="304"/>
      <c r="H59" s="98">
        <v>0</v>
      </c>
      <c r="I59" s="271"/>
    </row>
    <row r="60" spans="1:9" ht="18.75" customHeight="1">
      <c r="A60" s="195"/>
      <c r="B60" s="276"/>
      <c r="C60" s="277"/>
      <c r="D60" s="96">
        <v>0</v>
      </c>
      <c r="E60" s="305" t="s">
        <v>122</v>
      </c>
      <c r="F60" s="306"/>
      <c r="G60" s="286"/>
      <c r="H60" s="98">
        <v>0</v>
      </c>
      <c r="I60" s="271"/>
    </row>
    <row r="61" spans="1:9" ht="18.75" customHeight="1">
      <c r="A61" s="196"/>
      <c r="B61" s="278"/>
      <c r="C61" s="279"/>
      <c r="D61" s="96">
        <v>0</v>
      </c>
      <c r="E61" s="247" t="s">
        <v>123</v>
      </c>
      <c r="F61" s="301"/>
      <c r="G61" s="284"/>
      <c r="H61" s="98">
        <v>0</v>
      </c>
      <c r="I61" s="271"/>
    </row>
    <row r="62" spans="1:9" ht="26.25">
      <c r="A62" s="308" t="s">
        <v>87</v>
      </c>
      <c r="B62" s="308"/>
      <c r="C62" s="308"/>
      <c r="D62" s="308"/>
      <c r="E62" s="308"/>
      <c r="F62" s="308"/>
      <c r="G62" s="308"/>
      <c r="H62" s="36">
        <f>I6+I21+I49+I56</f>
        <v>104</v>
      </c>
    </row>
  </sheetData>
  <mergeCells count="115">
    <mergeCell ref="I49:I54"/>
    <mergeCell ref="H44:H46"/>
    <mergeCell ref="I21:I47"/>
    <mergeCell ref="A62:G62"/>
    <mergeCell ref="E7:G9"/>
    <mergeCell ref="I6:I19"/>
    <mergeCell ref="A59:A61"/>
    <mergeCell ref="B59:C61"/>
    <mergeCell ref="E59:G59"/>
    <mergeCell ref="E60:G60"/>
    <mergeCell ref="E61:G61"/>
    <mergeCell ref="A55:H55"/>
    <mergeCell ref="A56:A58"/>
    <mergeCell ref="B56:C58"/>
    <mergeCell ref="E56:G56"/>
    <mergeCell ref="E57:G57"/>
    <mergeCell ref="E58:G58"/>
    <mergeCell ref="A52:A54"/>
    <mergeCell ref="B52:C54"/>
    <mergeCell ref="E52:G52"/>
    <mergeCell ref="E53:G53"/>
    <mergeCell ref="E54:G54"/>
    <mergeCell ref="B47:C47"/>
    <mergeCell ref="E47:G47"/>
    <mergeCell ref="A48:H48"/>
    <mergeCell ref="A49:A51"/>
    <mergeCell ref="B49:C51"/>
    <mergeCell ref="E49:G49"/>
    <mergeCell ref="E50:G50"/>
    <mergeCell ref="E51:G51"/>
    <mergeCell ref="A44:A46"/>
    <mergeCell ref="B44:C46"/>
    <mergeCell ref="E44:G44"/>
    <mergeCell ref="E45:G45"/>
    <mergeCell ref="E46:G46"/>
    <mergeCell ref="A41:A43"/>
    <mergeCell ref="B41:C43"/>
    <mergeCell ref="D41:D43"/>
    <mergeCell ref="E41:G41"/>
    <mergeCell ref="H41:H43"/>
    <mergeCell ref="E42:G42"/>
    <mergeCell ref="E43:G43"/>
    <mergeCell ref="A37:A40"/>
    <mergeCell ref="B37:C40"/>
    <mergeCell ref="D37:D40"/>
    <mergeCell ref="E37:G37"/>
    <mergeCell ref="H37:H40"/>
    <mergeCell ref="E38:G38"/>
    <mergeCell ref="E39:G39"/>
    <mergeCell ref="E40:G40"/>
    <mergeCell ref="A34:A36"/>
    <mergeCell ref="B34:C36"/>
    <mergeCell ref="D34:D36"/>
    <mergeCell ref="E34:G34"/>
    <mergeCell ref="H34:H36"/>
    <mergeCell ref="E35:G35"/>
    <mergeCell ref="E36:G36"/>
    <mergeCell ref="A31:A33"/>
    <mergeCell ref="B31:C33"/>
    <mergeCell ref="D31:D33"/>
    <mergeCell ref="E31:G31"/>
    <mergeCell ref="H31:H33"/>
    <mergeCell ref="E32:G32"/>
    <mergeCell ref="E33:G33"/>
    <mergeCell ref="A28:A30"/>
    <mergeCell ref="B28:C30"/>
    <mergeCell ref="D28:D30"/>
    <mergeCell ref="E28:G28"/>
    <mergeCell ref="H28:H30"/>
    <mergeCell ref="E29:G29"/>
    <mergeCell ref="E30:G30"/>
    <mergeCell ref="A25:A27"/>
    <mergeCell ref="B25:C27"/>
    <mergeCell ref="D25:D27"/>
    <mergeCell ref="E25:G25"/>
    <mergeCell ref="H25:H27"/>
    <mergeCell ref="E26:G26"/>
    <mergeCell ref="E27:G27"/>
    <mergeCell ref="A21:A24"/>
    <mergeCell ref="B21:C24"/>
    <mergeCell ref="D21:D24"/>
    <mergeCell ref="E21:G21"/>
    <mergeCell ref="H21:H24"/>
    <mergeCell ref="E22:G23"/>
    <mergeCell ref="E24:G24"/>
    <mergeCell ref="H15:H17"/>
    <mergeCell ref="E17:G17"/>
    <mergeCell ref="B18:C18"/>
    <mergeCell ref="E18:G18"/>
    <mergeCell ref="B19:C19"/>
    <mergeCell ref="E19:G19"/>
    <mergeCell ref="I56:I61"/>
    <mergeCell ref="H10:H13"/>
    <mergeCell ref="E12:G12"/>
    <mergeCell ref="E13:G13"/>
    <mergeCell ref="A2:H2"/>
    <mergeCell ref="B4:C4"/>
    <mergeCell ref="E4:G4"/>
    <mergeCell ref="A5:H5"/>
    <mergeCell ref="A6:A9"/>
    <mergeCell ref="B6:C9"/>
    <mergeCell ref="D6:D9"/>
    <mergeCell ref="E6:G6"/>
    <mergeCell ref="H6:H9"/>
    <mergeCell ref="B14:C14"/>
    <mergeCell ref="E14:G14"/>
    <mergeCell ref="A15:A17"/>
    <mergeCell ref="B15:C17"/>
    <mergeCell ref="D15:D17"/>
    <mergeCell ref="E15:G16"/>
    <mergeCell ref="A10:A13"/>
    <mergeCell ref="B10:C13"/>
    <mergeCell ref="D10:D13"/>
    <mergeCell ref="E10:G11"/>
    <mergeCell ref="A20:H2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I62"/>
  <sheetViews>
    <sheetView topLeftCell="A40" workbookViewId="0">
      <selection activeCell="H44" sqref="H44:H46"/>
    </sheetView>
  </sheetViews>
  <sheetFormatPr defaultRowHeight="15"/>
  <cols>
    <col min="1" max="1" width="39.5703125" customWidth="1"/>
    <col min="4" max="4" width="12.42578125" customWidth="1"/>
    <col min="7" max="7" width="26.85546875" customWidth="1"/>
    <col min="8" max="8" width="13.7109375" customWidth="1"/>
  </cols>
  <sheetData>
    <row r="2" spans="1:9" ht="18.75">
      <c r="A2" s="170" t="s">
        <v>88</v>
      </c>
      <c r="B2" s="170"/>
      <c r="C2" s="170"/>
      <c r="D2" s="170"/>
      <c r="E2" s="170"/>
      <c r="F2" s="170"/>
      <c r="G2" s="170"/>
      <c r="H2" s="170"/>
    </row>
    <row r="3" spans="1:9" ht="18">
      <c r="A3" s="25" t="s">
        <v>135</v>
      </c>
      <c r="B3" s="26"/>
      <c r="C3" s="26"/>
      <c r="D3" s="26"/>
      <c r="E3" s="27"/>
      <c r="F3" s="27"/>
      <c r="G3" s="27"/>
      <c r="H3" s="28"/>
    </row>
    <row r="4" spans="1:9" ht="63">
      <c r="A4" s="9" t="s">
        <v>15</v>
      </c>
      <c r="B4" s="272" t="s">
        <v>16</v>
      </c>
      <c r="C4" s="273"/>
      <c r="D4" s="29" t="s">
        <v>17</v>
      </c>
      <c r="E4" s="272" t="s">
        <v>89</v>
      </c>
      <c r="F4" s="274"/>
      <c r="G4" s="273"/>
      <c r="H4" s="30" t="s">
        <v>90</v>
      </c>
    </row>
    <row r="5" spans="1:9" ht="15.75">
      <c r="A5" s="288" t="s">
        <v>18</v>
      </c>
      <c r="B5" s="289"/>
      <c r="C5" s="289"/>
      <c r="D5" s="289"/>
      <c r="E5" s="289"/>
      <c r="F5" s="289"/>
      <c r="G5" s="289"/>
      <c r="H5" s="290"/>
    </row>
    <row r="6" spans="1:9" ht="24.75" customHeight="1">
      <c r="A6" s="175" t="s">
        <v>32</v>
      </c>
      <c r="B6" s="216" t="s">
        <v>33</v>
      </c>
      <c r="C6" s="275"/>
      <c r="D6" s="280">
        <v>3.9</v>
      </c>
      <c r="E6" s="240" t="s">
        <v>200</v>
      </c>
      <c r="F6" s="240"/>
      <c r="G6" s="240"/>
      <c r="H6" s="281">
        <v>10</v>
      </c>
      <c r="I6" s="325">
        <f>H6+H10+H14+H15+H18+H19</f>
        <v>46</v>
      </c>
    </row>
    <row r="7" spans="1:9" ht="14.25" customHeight="1">
      <c r="A7" s="176"/>
      <c r="B7" s="276"/>
      <c r="C7" s="277"/>
      <c r="D7" s="184"/>
      <c r="E7" s="316" t="s">
        <v>201</v>
      </c>
      <c r="F7" s="317"/>
      <c r="G7" s="318"/>
      <c r="H7" s="282"/>
      <c r="I7" s="326"/>
    </row>
    <row r="8" spans="1:9" ht="15" hidden="1" customHeight="1">
      <c r="A8" s="176"/>
      <c r="B8" s="276"/>
      <c r="C8" s="277"/>
      <c r="D8" s="184"/>
      <c r="E8" s="319"/>
      <c r="F8" s="320"/>
      <c r="G8" s="321"/>
      <c r="H8" s="282"/>
      <c r="I8" s="326"/>
    </row>
    <row r="9" spans="1:9" ht="12" customHeight="1">
      <c r="A9" s="177"/>
      <c r="B9" s="278"/>
      <c r="C9" s="279"/>
      <c r="D9" s="185"/>
      <c r="E9" s="322"/>
      <c r="F9" s="323"/>
      <c r="G9" s="324"/>
      <c r="H9" s="283"/>
      <c r="I9" s="326"/>
    </row>
    <row r="10" spans="1:9" ht="15" customHeight="1">
      <c r="A10" s="175" t="s">
        <v>34</v>
      </c>
      <c r="B10" s="216" t="s">
        <v>35</v>
      </c>
      <c r="C10" s="275"/>
      <c r="D10" s="280" t="s">
        <v>197</v>
      </c>
      <c r="E10" s="240" t="s">
        <v>187</v>
      </c>
      <c r="F10" s="240"/>
      <c r="G10" s="285"/>
      <c r="H10" s="281">
        <v>1</v>
      </c>
      <c r="I10" s="326"/>
    </row>
    <row r="11" spans="1:9" ht="15" customHeight="1">
      <c r="A11" s="176"/>
      <c r="B11" s="276"/>
      <c r="C11" s="277"/>
      <c r="D11" s="184"/>
      <c r="E11" s="285"/>
      <c r="F11" s="285"/>
      <c r="G11" s="285"/>
      <c r="H11" s="282"/>
      <c r="I11" s="326"/>
    </row>
    <row r="12" spans="1:9" ht="15" customHeight="1">
      <c r="A12" s="176"/>
      <c r="B12" s="276"/>
      <c r="C12" s="277"/>
      <c r="D12" s="184"/>
      <c r="E12" s="291" t="s">
        <v>91</v>
      </c>
      <c r="F12" s="292"/>
      <c r="G12" s="293"/>
      <c r="H12" s="282"/>
      <c r="I12" s="326"/>
    </row>
    <row r="13" spans="1:9" ht="15" customHeight="1">
      <c r="A13" s="177"/>
      <c r="B13" s="278"/>
      <c r="C13" s="279"/>
      <c r="D13" s="185"/>
      <c r="E13" s="240" t="s">
        <v>92</v>
      </c>
      <c r="F13" s="240"/>
      <c r="G13" s="240"/>
      <c r="H13" s="283"/>
      <c r="I13" s="326"/>
    </row>
    <row r="14" spans="1:9" ht="18.75" customHeight="1">
      <c r="A14" s="69" t="s">
        <v>36</v>
      </c>
      <c r="B14" s="251" t="s">
        <v>150</v>
      </c>
      <c r="C14" s="251"/>
      <c r="D14" s="72">
        <v>1</v>
      </c>
      <c r="E14" s="241"/>
      <c r="F14" s="241"/>
      <c r="G14" s="241"/>
      <c r="H14" s="73">
        <v>10</v>
      </c>
      <c r="I14" s="326"/>
    </row>
    <row r="15" spans="1:9" ht="15" customHeight="1">
      <c r="A15" s="187" t="s">
        <v>37</v>
      </c>
      <c r="B15" s="251" t="s">
        <v>38</v>
      </c>
      <c r="C15" s="152"/>
      <c r="D15" s="280">
        <v>77</v>
      </c>
      <c r="E15" s="284" t="s">
        <v>93</v>
      </c>
      <c r="F15" s="240"/>
      <c r="G15" s="285"/>
      <c r="H15" s="287">
        <v>5</v>
      </c>
      <c r="I15" s="326"/>
    </row>
    <row r="16" spans="1:9" ht="15" customHeight="1">
      <c r="A16" s="187"/>
      <c r="B16" s="251"/>
      <c r="C16" s="152"/>
      <c r="D16" s="184"/>
      <c r="E16" s="286"/>
      <c r="F16" s="285"/>
      <c r="G16" s="285"/>
      <c r="H16" s="287"/>
      <c r="I16" s="326"/>
    </row>
    <row r="17" spans="1:9" ht="15" customHeight="1">
      <c r="A17" s="187"/>
      <c r="B17" s="251"/>
      <c r="C17" s="152"/>
      <c r="D17" s="185"/>
      <c r="E17" s="284" t="s">
        <v>92</v>
      </c>
      <c r="F17" s="240"/>
      <c r="G17" s="240"/>
      <c r="H17" s="287"/>
      <c r="I17" s="326"/>
    </row>
    <row r="18" spans="1:9" ht="25.5">
      <c r="A18" s="69" t="s">
        <v>39</v>
      </c>
      <c r="B18" s="251" t="s">
        <v>40</v>
      </c>
      <c r="C18" s="251"/>
      <c r="D18" s="70">
        <v>100</v>
      </c>
      <c r="E18" s="241" t="s">
        <v>94</v>
      </c>
      <c r="F18" s="241"/>
      <c r="G18" s="241"/>
      <c r="H18" s="73">
        <v>10</v>
      </c>
      <c r="I18" s="326"/>
    </row>
    <row r="19" spans="1:9" ht="18.75" customHeight="1">
      <c r="A19" s="69" t="s">
        <v>41</v>
      </c>
      <c r="B19" s="251" t="s">
        <v>42</v>
      </c>
      <c r="C19" s="251"/>
      <c r="D19" s="71">
        <v>85</v>
      </c>
      <c r="E19" s="241" t="s">
        <v>95</v>
      </c>
      <c r="F19" s="241"/>
      <c r="G19" s="241"/>
      <c r="H19" s="73">
        <v>10</v>
      </c>
      <c r="I19" s="327"/>
    </row>
    <row r="20" spans="1:9">
      <c r="A20" s="158" t="s">
        <v>73</v>
      </c>
      <c r="B20" s="289"/>
      <c r="C20" s="289"/>
      <c r="D20" s="289"/>
      <c r="E20" s="289"/>
      <c r="F20" s="289"/>
      <c r="G20" s="289"/>
      <c r="H20" s="290"/>
    </row>
    <row r="21" spans="1:9">
      <c r="A21" s="194" t="s">
        <v>74</v>
      </c>
      <c r="B21" s="216" t="s">
        <v>38</v>
      </c>
      <c r="C21" s="275"/>
      <c r="D21" s="280">
        <v>36</v>
      </c>
      <c r="E21" s="247" t="s">
        <v>100</v>
      </c>
      <c r="F21" s="301"/>
      <c r="G21" s="284"/>
      <c r="H21" s="281">
        <v>5</v>
      </c>
      <c r="I21" s="307">
        <f>SUM(H21:H47)</f>
        <v>24</v>
      </c>
    </row>
    <row r="22" spans="1:9">
      <c r="A22" s="195"/>
      <c r="B22" s="276"/>
      <c r="C22" s="277"/>
      <c r="D22" s="184"/>
      <c r="E22" s="240" t="s">
        <v>101</v>
      </c>
      <c r="F22" s="240"/>
      <c r="G22" s="285"/>
      <c r="H22" s="282"/>
      <c r="I22" s="332"/>
    </row>
    <row r="23" spans="1:9">
      <c r="A23" s="195"/>
      <c r="B23" s="276"/>
      <c r="C23" s="277"/>
      <c r="D23" s="184"/>
      <c r="E23" s="285"/>
      <c r="F23" s="285"/>
      <c r="G23" s="285"/>
      <c r="H23" s="282"/>
      <c r="I23" s="332"/>
    </row>
    <row r="24" spans="1:9">
      <c r="A24" s="196"/>
      <c r="B24" s="278"/>
      <c r="C24" s="279"/>
      <c r="D24" s="185"/>
      <c r="E24" s="240" t="s">
        <v>102</v>
      </c>
      <c r="F24" s="240"/>
      <c r="G24" s="240"/>
      <c r="H24" s="283"/>
      <c r="I24" s="332"/>
    </row>
    <row r="25" spans="1:9">
      <c r="A25" s="201" t="s">
        <v>75</v>
      </c>
      <c r="B25" s="251" t="s">
        <v>38</v>
      </c>
      <c r="C25" s="251"/>
      <c r="D25" s="280">
        <v>0</v>
      </c>
      <c r="E25" s="247" t="s">
        <v>103</v>
      </c>
      <c r="F25" s="301"/>
      <c r="G25" s="284"/>
      <c r="H25" s="281">
        <v>0</v>
      </c>
      <c r="I25" s="332"/>
    </row>
    <row r="26" spans="1:9">
      <c r="A26" s="202"/>
      <c r="B26" s="251"/>
      <c r="C26" s="251"/>
      <c r="D26" s="184"/>
      <c r="E26" s="247" t="s">
        <v>104</v>
      </c>
      <c r="F26" s="301"/>
      <c r="G26" s="284"/>
      <c r="H26" s="282"/>
      <c r="I26" s="332"/>
    </row>
    <row r="27" spans="1:9">
      <c r="A27" s="203"/>
      <c r="B27" s="251"/>
      <c r="C27" s="251"/>
      <c r="D27" s="185"/>
      <c r="E27" s="240" t="s">
        <v>105</v>
      </c>
      <c r="F27" s="240"/>
      <c r="G27" s="240"/>
      <c r="H27" s="283"/>
      <c r="I27" s="332"/>
    </row>
    <row r="28" spans="1:9">
      <c r="A28" s="207" t="s">
        <v>76</v>
      </c>
      <c r="B28" s="251" t="s">
        <v>38</v>
      </c>
      <c r="C28" s="228"/>
      <c r="D28" s="294">
        <v>18</v>
      </c>
      <c r="E28" s="241" t="s">
        <v>106</v>
      </c>
      <c r="F28" s="241"/>
      <c r="G28" s="297"/>
      <c r="H28" s="287">
        <v>5</v>
      </c>
      <c r="I28" s="332"/>
    </row>
    <row r="29" spans="1:9">
      <c r="A29" s="207"/>
      <c r="B29" s="251"/>
      <c r="C29" s="228"/>
      <c r="D29" s="295"/>
      <c r="E29" s="298" t="s">
        <v>107</v>
      </c>
      <c r="F29" s="299"/>
      <c r="G29" s="300"/>
      <c r="H29" s="287"/>
      <c r="I29" s="332"/>
    </row>
    <row r="30" spans="1:9">
      <c r="A30" s="208"/>
      <c r="B30" s="228"/>
      <c r="C30" s="228"/>
      <c r="D30" s="296"/>
      <c r="E30" s="240" t="s">
        <v>108</v>
      </c>
      <c r="F30" s="240"/>
      <c r="G30" s="240"/>
      <c r="H30" s="287"/>
      <c r="I30" s="332"/>
    </row>
    <row r="31" spans="1:9">
      <c r="A31" s="207" t="s">
        <v>77</v>
      </c>
      <c r="B31" s="251" t="s">
        <v>38</v>
      </c>
      <c r="C31" s="251"/>
      <c r="D31" s="280">
        <v>0</v>
      </c>
      <c r="E31" s="247" t="s">
        <v>189</v>
      </c>
      <c r="F31" s="248"/>
      <c r="G31" s="249"/>
      <c r="H31" s="287">
        <v>0</v>
      </c>
      <c r="I31" s="332"/>
    </row>
    <row r="32" spans="1:9">
      <c r="A32" s="208"/>
      <c r="B32" s="251"/>
      <c r="C32" s="251"/>
      <c r="D32" s="184"/>
      <c r="E32" s="247" t="s">
        <v>188</v>
      </c>
      <c r="F32" s="248"/>
      <c r="G32" s="249"/>
      <c r="H32" s="287"/>
      <c r="I32" s="332"/>
    </row>
    <row r="33" spans="1:9">
      <c r="A33" s="208"/>
      <c r="B33" s="251"/>
      <c r="C33" s="251"/>
      <c r="D33" s="185"/>
      <c r="E33" s="240" t="s">
        <v>110</v>
      </c>
      <c r="F33" s="240"/>
      <c r="G33" s="240"/>
      <c r="H33" s="287"/>
      <c r="I33" s="332"/>
    </row>
    <row r="34" spans="1:9">
      <c r="A34" s="204" t="s">
        <v>78</v>
      </c>
      <c r="B34" s="216" t="s">
        <v>38</v>
      </c>
      <c r="C34" s="275"/>
      <c r="D34" s="280">
        <v>0</v>
      </c>
      <c r="E34" s="247" t="s">
        <v>111</v>
      </c>
      <c r="F34" s="301"/>
      <c r="G34" s="284"/>
      <c r="H34" s="281">
        <v>0</v>
      </c>
      <c r="I34" s="332"/>
    </row>
    <row r="35" spans="1:9">
      <c r="A35" s="205"/>
      <c r="B35" s="276"/>
      <c r="C35" s="277"/>
      <c r="D35" s="184"/>
      <c r="E35" s="247" t="s">
        <v>112</v>
      </c>
      <c r="F35" s="301"/>
      <c r="G35" s="284"/>
      <c r="H35" s="282"/>
      <c r="I35" s="332"/>
    </row>
    <row r="36" spans="1:9">
      <c r="A36" s="206"/>
      <c r="B36" s="278"/>
      <c r="C36" s="279"/>
      <c r="D36" s="185"/>
      <c r="E36" s="247" t="s">
        <v>113</v>
      </c>
      <c r="F36" s="301"/>
      <c r="G36" s="284"/>
      <c r="H36" s="283"/>
      <c r="I36" s="332"/>
    </row>
    <row r="37" spans="1:9">
      <c r="A37" s="204" t="s">
        <v>161</v>
      </c>
      <c r="B37" s="216" t="s">
        <v>38</v>
      </c>
      <c r="C37" s="275"/>
      <c r="D37" s="280">
        <v>94</v>
      </c>
      <c r="E37" s="247" t="s">
        <v>183</v>
      </c>
      <c r="F37" s="301"/>
      <c r="G37" s="284"/>
      <c r="H37" s="281">
        <v>10</v>
      </c>
      <c r="I37" s="332"/>
    </row>
    <row r="38" spans="1:9">
      <c r="A38" s="205"/>
      <c r="B38" s="276"/>
      <c r="C38" s="277"/>
      <c r="D38" s="184"/>
      <c r="E38" s="247" t="s">
        <v>184</v>
      </c>
      <c r="F38" s="301"/>
      <c r="G38" s="284"/>
      <c r="H38" s="282"/>
      <c r="I38" s="332"/>
    </row>
    <row r="39" spans="1:9">
      <c r="A39" s="205"/>
      <c r="B39" s="276"/>
      <c r="C39" s="277"/>
      <c r="D39" s="184"/>
      <c r="E39" s="247" t="s">
        <v>191</v>
      </c>
      <c r="F39" s="301"/>
      <c r="G39" s="284"/>
      <c r="H39" s="282"/>
      <c r="I39" s="332"/>
    </row>
    <row r="40" spans="1:9">
      <c r="A40" s="206"/>
      <c r="B40" s="278"/>
      <c r="C40" s="279"/>
      <c r="D40" s="185"/>
      <c r="E40" s="311" t="s">
        <v>186</v>
      </c>
      <c r="F40" s="312"/>
      <c r="G40" s="313"/>
      <c r="H40" s="283"/>
      <c r="I40" s="332"/>
    </row>
    <row r="41" spans="1:9">
      <c r="A41" s="204" t="s">
        <v>192</v>
      </c>
      <c r="B41" s="216" t="s">
        <v>193</v>
      </c>
      <c r="C41" s="217"/>
      <c r="D41" s="280" t="s">
        <v>198</v>
      </c>
      <c r="E41" s="311" t="s">
        <v>194</v>
      </c>
      <c r="F41" s="314"/>
      <c r="G41" s="315"/>
      <c r="H41" s="281">
        <v>5</v>
      </c>
      <c r="I41" s="332"/>
    </row>
    <row r="42" spans="1:9">
      <c r="A42" s="214"/>
      <c r="B42" s="218"/>
      <c r="C42" s="219"/>
      <c r="D42" s="150"/>
      <c r="E42" s="311" t="s">
        <v>195</v>
      </c>
      <c r="F42" s="314"/>
      <c r="G42" s="315"/>
      <c r="H42" s="150"/>
      <c r="I42" s="332"/>
    </row>
    <row r="43" spans="1:9">
      <c r="A43" s="215"/>
      <c r="B43" s="220"/>
      <c r="C43" s="221"/>
      <c r="D43" s="151"/>
      <c r="E43" s="311" t="s">
        <v>186</v>
      </c>
      <c r="F43" s="314"/>
      <c r="G43" s="315"/>
      <c r="H43" s="151"/>
      <c r="I43" s="332"/>
    </row>
    <row r="44" spans="1:9">
      <c r="A44" s="204" t="s">
        <v>79</v>
      </c>
      <c r="B44" s="216" t="s">
        <v>80</v>
      </c>
      <c r="C44" s="275"/>
      <c r="D44" s="71">
        <v>1</v>
      </c>
      <c r="E44" s="247" t="s">
        <v>114</v>
      </c>
      <c r="F44" s="301"/>
      <c r="G44" s="284"/>
      <c r="H44" s="281">
        <f>-10+9</f>
        <v>-1</v>
      </c>
      <c r="I44" s="332"/>
    </row>
    <row r="45" spans="1:9">
      <c r="A45" s="205"/>
      <c r="B45" s="276"/>
      <c r="C45" s="277"/>
      <c r="D45" s="71">
        <v>3</v>
      </c>
      <c r="E45" s="247" t="s">
        <v>115</v>
      </c>
      <c r="F45" s="301"/>
      <c r="G45" s="284"/>
      <c r="H45" s="150"/>
      <c r="I45" s="332"/>
    </row>
    <row r="46" spans="1:9">
      <c r="A46" s="206"/>
      <c r="B46" s="278"/>
      <c r="C46" s="279"/>
      <c r="D46" s="71">
        <v>0</v>
      </c>
      <c r="E46" s="247" t="s">
        <v>116</v>
      </c>
      <c r="F46" s="301"/>
      <c r="G46" s="284"/>
      <c r="H46" s="151"/>
      <c r="I46" s="332"/>
    </row>
    <row r="47" spans="1:9" ht="25.5">
      <c r="A47" s="68" t="s">
        <v>160</v>
      </c>
      <c r="B47" s="152" t="s">
        <v>64</v>
      </c>
      <c r="C47" s="309"/>
      <c r="D47" s="35">
        <v>0</v>
      </c>
      <c r="E47" s="247" t="s">
        <v>117</v>
      </c>
      <c r="F47" s="301"/>
      <c r="G47" s="284"/>
      <c r="H47" s="73">
        <v>0</v>
      </c>
      <c r="I47" s="332"/>
    </row>
    <row r="48" spans="1:9" ht="15.75" customHeight="1">
      <c r="A48" s="158" t="s">
        <v>331</v>
      </c>
      <c r="B48" s="197"/>
      <c r="C48" s="197"/>
      <c r="D48" s="197"/>
      <c r="E48" s="197"/>
      <c r="F48" s="197"/>
      <c r="G48" s="197"/>
      <c r="H48" s="198"/>
    </row>
    <row r="49" spans="1:9" ht="18.75" customHeight="1">
      <c r="A49" s="194" t="s">
        <v>81</v>
      </c>
      <c r="B49" s="216" t="s">
        <v>82</v>
      </c>
      <c r="C49" s="275"/>
      <c r="D49" s="79">
        <v>0</v>
      </c>
      <c r="E49" s="310" t="s">
        <v>118</v>
      </c>
      <c r="F49" s="310"/>
      <c r="G49" s="310"/>
      <c r="H49" s="80">
        <v>0</v>
      </c>
      <c r="I49" s="307">
        <f>SUM(H49:H54)</f>
        <v>0</v>
      </c>
    </row>
    <row r="50" spans="1:9" ht="18.75" customHeight="1">
      <c r="A50" s="195"/>
      <c r="B50" s="276"/>
      <c r="C50" s="277"/>
      <c r="D50" s="79">
        <v>0</v>
      </c>
      <c r="E50" s="305" t="s">
        <v>119</v>
      </c>
      <c r="F50" s="306"/>
      <c r="G50" s="286"/>
      <c r="H50" s="80">
        <v>0</v>
      </c>
      <c r="I50" s="333"/>
    </row>
    <row r="51" spans="1:9" ht="18.75" customHeight="1">
      <c r="A51" s="196"/>
      <c r="B51" s="278"/>
      <c r="C51" s="279"/>
      <c r="D51" s="79">
        <v>0</v>
      </c>
      <c r="E51" s="247" t="s">
        <v>120</v>
      </c>
      <c r="F51" s="301"/>
      <c r="G51" s="284"/>
      <c r="H51" s="80">
        <v>0</v>
      </c>
      <c r="I51" s="333"/>
    </row>
    <row r="52" spans="1:9" ht="18.75" customHeight="1">
      <c r="A52" s="194" t="s">
        <v>83</v>
      </c>
      <c r="B52" s="216" t="s">
        <v>84</v>
      </c>
      <c r="C52" s="275"/>
      <c r="D52" s="79">
        <v>0</v>
      </c>
      <c r="E52" s="302" t="s">
        <v>121</v>
      </c>
      <c r="F52" s="303"/>
      <c r="G52" s="304"/>
      <c r="H52" s="80">
        <v>0</v>
      </c>
      <c r="I52" s="333"/>
    </row>
    <row r="53" spans="1:9" ht="18.75" customHeight="1">
      <c r="A53" s="195"/>
      <c r="B53" s="276"/>
      <c r="C53" s="277"/>
      <c r="D53" s="79">
        <v>0</v>
      </c>
      <c r="E53" s="305" t="s">
        <v>122</v>
      </c>
      <c r="F53" s="306"/>
      <c r="G53" s="286"/>
      <c r="H53" s="80">
        <v>0</v>
      </c>
      <c r="I53" s="333"/>
    </row>
    <row r="54" spans="1:9" ht="18.75" customHeight="1">
      <c r="A54" s="196"/>
      <c r="B54" s="278"/>
      <c r="C54" s="279"/>
      <c r="D54" s="79">
        <v>0</v>
      </c>
      <c r="E54" s="247" t="s">
        <v>123</v>
      </c>
      <c r="F54" s="301"/>
      <c r="G54" s="284"/>
      <c r="H54" s="80">
        <v>0</v>
      </c>
      <c r="I54" s="333"/>
    </row>
    <row r="55" spans="1:9" ht="15.75">
      <c r="A55" s="158" t="s">
        <v>332</v>
      </c>
      <c r="B55" s="197"/>
      <c r="C55" s="197"/>
      <c r="D55" s="197"/>
      <c r="E55" s="197"/>
      <c r="F55" s="197"/>
      <c r="G55" s="197"/>
      <c r="H55" s="198"/>
      <c r="I55" s="74"/>
    </row>
    <row r="56" spans="1:9" ht="18.75" customHeight="1">
      <c r="A56" s="194" t="s">
        <v>81</v>
      </c>
      <c r="B56" s="216" t="s">
        <v>82</v>
      </c>
      <c r="C56" s="275"/>
      <c r="D56" s="96">
        <v>0</v>
      </c>
      <c r="E56" s="310" t="s">
        <v>118</v>
      </c>
      <c r="F56" s="310"/>
      <c r="G56" s="310"/>
      <c r="H56" s="98">
        <v>0</v>
      </c>
      <c r="I56" s="270">
        <f>SUM(H56:H61)</f>
        <v>0</v>
      </c>
    </row>
    <row r="57" spans="1:9" ht="18.75" customHeight="1">
      <c r="A57" s="195"/>
      <c r="B57" s="276"/>
      <c r="C57" s="277"/>
      <c r="D57" s="96">
        <v>0</v>
      </c>
      <c r="E57" s="305" t="s">
        <v>119</v>
      </c>
      <c r="F57" s="306"/>
      <c r="G57" s="286"/>
      <c r="H57" s="98">
        <v>0</v>
      </c>
      <c r="I57" s="271"/>
    </row>
    <row r="58" spans="1:9" ht="18.75" customHeight="1">
      <c r="A58" s="196"/>
      <c r="B58" s="278"/>
      <c r="C58" s="279"/>
      <c r="D58" s="96">
        <v>0</v>
      </c>
      <c r="E58" s="247" t="s">
        <v>120</v>
      </c>
      <c r="F58" s="301"/>
      <c r="G58" s="284"/>
      <c r="H58" s="98">
        <v>0</v>
      </c>
      <c r="I58" s="271"/>
    </row>
    <row r="59" spans="1:9" ht="18.75" customHeight="1">
      <c r="A59" s="194" t="s">
        <v>83</v>
      </c>
      <c r="B59" s="216" t="s">
        <v>84</v>
      </c>
      <c r="C59" s="275"/>
      <c r="D59" s="96">
        <v>0</v>
      </c>
      <c r="E59" s="302" t="s">
        <v>121</v>
      </c>
      <c r="F59" s="303"/>
      <c r="G59" s="304"/>
      <c r="H59" s="98">
        <v>0</v>
      </c>
      <c r="I59" s="271"/>
    </row>
    <row r="60" spans="1:9" ht="18.75" customHeight="1">
      <c r="A60" s="195"/>
      <c r="B60" s="276"/>
      <c r="C60" s="277"/>
      <c r="D60" s="96">
        <v>0</v>
      </c>
      <c r="E60" s="305" t="s">
        <v>122</v>
      </c>
      <c r="F60" s="306"/>
      <c r="G60" s="286"/>
      <c r="H60" s="98">
        <v>0</v>
      </c>
      <c r="I60" s="271"/>
    </row>
    <row r="61" spans="1:9" ht="18.75" customHeight="1">
      <c r="A61" s="196"/>
      <c r="B61" s="278"/>
      <c r="C61" s="279"/>
      <c r="D61" s="96">
        <v>0</v>
      </c>
      <c r="E61" s="247" t="s">
        <v>123</v>
      </c>
      <c r="F61" s="301"/>
      <c r="G61" s="284"/>
      <c r="H61" s="98">
        <v>0</v>
      </c>
      <c r="I61" s="271"/>
    </row>
    <row r="62" spans="1:9" ht="26.25">
      <c r="A62" s="308" t="s">
        <v>87</v>
      </c>
      <c r="B62" s="308"/>
      <c r="C62" s="308"/>
      <c r="D62" s="308"/>
      <c r="E62" s="308"/>
      <c r="F62" s="308"/>
      <c r="G62" s="308"/>
      <c r="H62" s="36">
        <f>I56+I49+I21+I6</f>
        <v>70</v>
      </c>
    </row>
  </sheetData>
  <mergeCells count="115">
    <mergeCell ref="I49:I54"/>
    <mergeCell ref="H44:H46"/>
    <mergeCell ref="I21:I47"/>
    <mergeCell ref="A62:G62"/>
    <mergeCell ref="E7:G9"/>
    <mergeCell ref="I6:I19"/>
    <mergeCell ref="A59:A61"/>
    <mergeCell ref="B59:C61"/>
    <mergeCell ref="E59:G59"/>
    <mergeCell ref="E60:G60"/>
    <mergeCell ref="E61:G61"/>
    <mergeCell ref="A55:H55"/>
    <mergeCell ref="A56:A58"/>
    <mergeCell ref="B56:C58"/>
    <mergeCell ref="E56:G56"/>
    <mergeCell ref="E57:G57"/>
    <mergeCell ref="E58:G58"/>
    <mergeCell ref="A52:A54"/>
    <mergeCell ref="B52:C54"/>
    <mergeCell ref="E52:G52"/>
    <mergeCell ref="E53:G53"/>
    <mergeCell ref="E54:G54"/>
    <mergeCell ref="B47:C47"/>
    <mergeCell ref="E47:G47"/>
    <mergeCell ref="A48:H48"/>
    <mergeCell ref="A49:A51"/>
    <mergeCell ref="B49:C51"/>
    <mergeCell ref="E49:G49"/>
    <mergeCell ref="E50:G50"/>
    <mergeCell ref="E51:G51"/>
    <mergeCell ref="A44:A46"/>
    <mergeCell ref="B44:C46"/>
    <mergeCell ref="E44:G44"/>
    <mergeCell ref="E45:G45"/>
    <mergeCell ref="E46:G46"/>
    <mergeCell ref="A41:A43"/>
    <mergeCell ref="B41:C43"/>
    <mergeCell ref="D41:D43"/>
    <mergeCell ref="E41:G41"/>
    <mergeCell ref="H41:H43"/>
    <mergeCell ref="E42:G42"/>
    <mergeCell ref="E43:G43"/>
    <mergeCell ref="A37:A40"/>
    <mergeCell ref="B37:C40"/>
    <mergeCell ref="D37:D40"/>
    <mergeCell ref="E37:G37"/>
    <mergeCell ref="H37:H40"/>
    <mergeCell ref="E38:G38"/>
    <mergeCell ref="E39:G39"/>
    <mergeCell ref="E40:G40"/>
    <mergeCell ref="A34:A36"/>
    <mergeCell ref="B34:C36"/>
    <mergeCell ref="D34:D36"/>
    <mergeCell ref="E34:G34"/>
    <mergeCell ref="H34:H36"/>
    <mergeCell ref="E35:G35"/>
    <mergeCell ref="E36:G36"/>
    <mergeCell ref="A31:A33"/>
    <mergeCell ref="B31:C33"/>
    <mergeCell ref="D31:D33"/>
    <mergeCell ref="E31:G31"/>
    <mergeCell ref="H31:H33"/>
    <mergeCell ref="E32:G32"/>
    <mergeCell ref="E33:G33"/>
    <mergeCell ref="A28:A30"/>
    <mergeCell ref="B28:C30"/>
    <mergeCell ref="D28:D30"/>
    <mergeCell ref="E28:G28"/>
    <mergeCell ref="H28:H30"/>
    <mergeCell ref="E29:G29"/>
    <mergeCell ref="E30:G30"/>
    <mergeCell ref="A25:A27"/>
    <mergeCell ref="B25:C27"/>
    <mergeCell ref="D25:D27"/>
    <mergeCell ref="E25:G25"/>
    <mergeCell ref="H25:H27"/>
    <mergeCell ref="E26:G26"/>
    <mergeCell ref="E27:G27"/>
    <mergeCell ref="A21:A24"/>
    <mergeCell ref="B21:C24"/>
    <mergeCell ref="D21:D24"/>
    <mergeCell ref="E21:G21"/>
    <mergeCell ref="H21:H24"/>
    <mergeCell ref="E22:G23"/>
    <mergeCell ref="E24:G24"/>
    <mergeCell ref="H15:H17"/>
    <mergeCell ref="E17:G17"/>
    <mergeCell ref="B18:C18"/>
    <mergeCell ref="E18:G18"/>
    <mergeCell ref="B19:C19"/>
    <mergeCell ref="E19:G19"/>
    <mergeCell ref="I56:I61"/>
    <mergeCell ref="H10:H13"/>
    <mergeCell ref="E12:G12"/>
    <mergeCell ref="E13:G13"/>
    <mergeCell ref="A2:H2"/>
    <mergeCell ref="B4:C4"/>
    <mergeCell ref="E4:G4"/>
    <mergeCell ref="A5:H5"/>
    <mergeCell ref="A6:A9"/>
    <mergeCell ref="B6:C9"/>
    <mergeCell ref="D6:D9"/>
    <mergeCell ref="E6:G6"/>
    <mergeCell ref="H6:H9"/>
    <mergeCell ref="B14:C14"/>
    <mergeCell ref="E14:G14"/>
    <mergeCell ref="A15:A17"/>
    <mergeCell ref="B15:C17"/>
    <mergeCell ref="D15:D17"/>
    <mergeCell ref="E15:G16"/>
    <mergeCell ref="A10:A13"/>
    <mergeCell ref="B10:C13"/>
    <mergeCell ref="D10:D13"/>
    <mergeCell ref="E10:G11"/>
    <mergeCell ref="A20:H2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2:I62"/>
  <sheetViews>
    <sheetView topLeftCell="A28" workbookViewId="0">
      <selection activeCell="K58" sqref="K58"/>
    </sheetView>
  </sheetViews>
  <sheetFormatPr defaultRowHeight="15"/>
  <cols>
    <col min="1" max="1" width="39.5703125" customWidth="1"/>
    <col min="4" max="4" width="12.42578125" customWidth="1"/>
    <col min="7" max="7" width="26.85546875" customWidth="1"/>
    <col min="8" max="8" width="13.7109375" customWidth="1"/>
  </cols>
  <sheetData>
    <row r="2" spans="1:9" ht="18.75">
      <c r="A2" s="170" t="s">
        <v>88</v>
      </c>
      <c r="B2" s="170"/>
      <c r="C2" s="170"/>
      <c r="D2" s="170"/>
      <c r="E2" s="170"/>
      <c r="F2" s="170"/>
      <c r="G2" s="170"/>
      <c r="H2" s="170"/>
    </row>
    <row r="3" spans="1:9" ht="18">
      <c r="A3" s="25" t="s">
        <v>136</v>
      </c>
      <c r="B3" s="26"/>
      <c r="C3" s="26"/>
      <c r="D3" s="26"/>
      <c r="E3" s="27"/>
      <c r="F3" s="27"/>
      <c r="G3" s="27"/>
      <c r="H3" s="28"/>
    </row>
    <row r="4" spans="1:9" ht="63">
      <c r="A4" s="9" t="s">
        <v>15</v>
      </c>
      <c r="B4" s="272" t="s">
        <v>16</v>
      </c>
      <c r="C4" s="273"/>
      <c r="D4" s="29" t="s">
        <v>17</v>
      </c>
      <c r="E4" s="272" t="s">
        <v>89</v>
      </c>
      <c r="F4" s="274"/>
      <c r="G4" s="273"/>
      <c r="H4" s="30" t="s">
        <v>90</v>
      </c>
    </row>
    <row r="5" spans="1:9" ht="15.75">
      <c r="A5" s="288" t="s">
        <v>18</v>
      </c>
      <c r="B5" s="289"/>
      <c r="C5" s="289"/>
      <c r="D5" s="289"/>
      <c r="E5" s="289"/>
      <c r="F5" s="289"/>
      <c r="G5" s="289"/>
      <c r="H5" s="290"/>
    </row>
    <row r="6" spans="1:9" ht="22.5" customHeight="1">
      <c r="A6" s="175" t="s">
        <v>32</v>
      </c>
      <c r="B6" s="216" t="s">
        <v>33</v>
      </c>
      <c r="C6" s="275"/>
      <c r="D6" s="280">
        <v>4.9000000000000004</v>
      </c>
      <c r="E6" s="240" t="s">
        <v>200</v>
      </c>
      <c r="F6" s="240"/>
      <c r="G6" s="240"/>
      <c r="H6" s="281">
        <v>10</v>
      </c>
      <c r="I6" s="325">
        <f>H6+H10+H14+H15+H18+H19</f>
        <v>50</v>
      </c>
    </row>
    <row r="7" spans="1:9" ht="9" customHeight="1">
      <c r="A7" s="176"/>
      <c r="B7" s="276"/>
      <c r="C7" s="277"/>
      <c r="D7" s="184"/>
      <c r="E7" s="316" t="s">
        <v>201</v>
      </c>
      <c r="F7" s="317"/>
      <c r="G7" s="318"/>
      <c r="H7" s="282"/>
      <c r="I7" s="326"/>
    </row>
    <row r="8" spans="1:9" ht="7.5" customHeight="1">
      <c r="A8" s="176"/>
      <c r="B8" s="276"/>
      <c r="C8" s="277"/>
      <c r="D8" s="184"/>
      <c r="E8" s="319"/>
      <c r="F8" s="320"/>
      <c r="G8" s="321"/>
      <c r="H8" s="282"/>
      <c r="I8" s="326"/>
    </row>
    <row r="9" spans="1:9" ht="3.75" customHeight="1">
      <c r="A9" s="177"/>
      <c r="B9" s="278"/>
      <c r="C9" s="279"/>
      <c r="D9" s="185"/>
      <c r="E9" s="322"/>
      <c r="F9" s="323"/>
      <c r="G9" s="324"/>
      <c r="H9" s="283"/>
      <c r="I9" s="326"/>
    </row>
    <row r="10" spans="1:9">
      <c r="A10" s="175" t="s">
        <v>34</v>
      </c>
      <c r="B10" s="216" t="s">
        <v>35</v>
      </c>
      <c r="C10" s="275"/>
      <c r="D10" s="280">
        <v>65</v>
      </c>
      <c r="E10" s="240" t="s">
        <v>187</v>
      </c>
      <c r="F10" s="240"/>
      <c r="G10" s="285"/>
      <c r="H10" s="281">
        <v>5</v>
      </c>
      <c r="I10" s="326"/>
    </row>
    <row r="11" spans="1:9">
      <c r="A11" s="176"/>
      <c r="B11" s="276"/>
      <c r="C11" s="277"/>
      <c r="D11" s="184"/>
      <c r="E11" s="285"/>
      <c r="F11" s="285"/>
      <c r="G11" s="285"/>
      <c r="H11" s="282"/>
      <c r="I11" s="326"/>
    </row>
    <row r="12" spans="1:9">
      <c r="A12" s="176"/>
      <c r="B12" s="276"/>
      <c r="C12" s="277"/>
      <c r="D12" s="184"/>
      <c r="E12" s="291" t="s">
        <v>91</v>
      </c>
      <c r="F12" s="292"/>
      <c r="G12" s="293"/>
      <c r="H12" s="282"/>
      <c r="I12" s="326"/>
    </row>
    <row r="13" spans="1:9">
      <c r="A13" s="177"/>
      <c r="B13" s="278"/>
      <c r="C13" s="279"/>
      <c r="D13" s="185"/>
      <c r="E13" s="240" t="s">
        <v>92</v>
      </c>
      <c r="F13" s="240"/>
      <c r="G13" s="240"/>
      <c r="H13" s="283"/>
      <c r="I13" s="326"/>
    </row>
    <row r="14" spans="1:9" ht="18.75">
      <c r="A14" s="69" t="s">
        <v>36</v>
      </c>
      <c r="B14" s="251" t="s">
        <v>150</v>
      </c>
      <c r="C14" s="251"/>
      <c r="D14" s="72">
        <v>1</v>
      </c>
      <c r="E14" s="241"/>
      <c r="F14" s="241"/>
      <c r="G14" s="241"/>
      <c r="H14" s="73">
        <v>10</v>
      </c>
      <c r="I14" s="326"/>
    </row>
    <row r="15" spans="1:9">
      <c r="A15" s="187" t="s">
        <v>37</v>
      </c>
      <c r="B15" s="251" t="s">
        <v>38</v>
      </c>
      <c r="C15" s="152"/>
      <c r="D15" s="280">
        <v>88</v>
      </c>
      <c r="E15" s="284" t="s">
        <v>93</v>
      </c>
      <c r="F15" s="240"/>
      <c r="G15" s="285"/>
      <c r="H15" s="287">
        <v>10</v>
      </c>
      <c r="I15" s="326"/>
    </row>
    <row r="16" spans="1:9">
      <c r="A16" s="187"/>
      <c r="B16" s="251"/>
      <c r="C16" s="152"/>
      <c r="D16" s="184"/>
      <c r="E16" s="286"/>
      <c r="F16" s="285"/>
      <c r="G16" s="285"/>
      <c r="H16" s="287"/>
      <c r="I16" s="326"/>
    </row>
    <row r="17" spans="1:9">
      <c r="A17" s="187"/>
      <c r="B17" s="251"/>
      <c r="C17" s="152"/>
      <c r="D17" s="185"/>
      <c r="E17" s="284" t="s">
        <v>92</v>
      </c>
      <c r="F17" s="240"/>
      <c r="G17" s="240"/>
      <c r="H17" s="287"/>
      <c r="I17" s="326"/>
    </row>
    <row r="18" spans="1:9" ht="25.5">
      <c r="A18" s="69" t="s">
        <v>39</v>
      </c>
      <c r="B18" s="251" t="s">
        <v>40</v>
      </c>
      <c r="C18" s="251"/>
      <c r="D18" s="70">
        <v>100</v>
      </c>
      <c r="E18" s="241" t="s">
        <v>94</v>
      </c>
      <c r="F18" s="241"/>
      <c r="G18" s="241"/>
      <c r="H18" s="73">
        <v>10</v>
      </c>
      <c r="I18" s="326"/>
    </row>
    <row r="19" spans="1:9" ht="18.75">
      <c r="A19" s="69" t="s">
        <v>41</v>
      </c>
      <c r="B19" s="251" t="s">
        <v>42</v>
      </c>
      <c r="C19" s="251"/>
      <c r="D19" s="71">
        <v>71</v>
      </c>
      <c r="E19" s="241" t="s">
        <v>95</v>
      </c>
      <c r="F19" s="241"/>
      <c r="G19" s="241"/>
      <c r="H19" s="73">
        <v>5</v>
      </c>
      <c r="I19" s="327"/>
    </row>
    <row r="20" spans="1:9">
      <c r="A20" s="158" t="s">
        <v>73</v>
      </c>
      <c r="B20" s="289"/>
      <c r="C20" s="289"/>
      <c r="D20" s="289"/>
      <c r="E20" s="289"/>
      <c r="F20" s="289"/>
      <c r="G20" s="289"/>
      <c r="H20" s="290"/>
    </row>
    <row r="21" spans="1:9">
      <c r="A21" s="194" t="s">
        <v>74</v>
      </c>
      <c r="B21" s="216" t="s">
        <v>38</v>
      </c>
      <c r="C21" s="275"/>
      <c r="D21" s="280">
        <v>7</v>
      </c>
      <c r="E21" s="247" t="s">
        <v>100</v>
      </c>
      <c r="F21" s="301"/>
      <c r="G21" s="284"/>
      <c r="H21" s="281">
        <v>3</v>
      </c>
      <c r="I21" s="307">
        <f>SUM(H21:H47)</f>
        <v>12</v>
      </c>
    </row>
    <row r="22" spans="1:9">
      <c r="A22" s="195"/>
      <c r="B22" s="276"/>
      <c r="C22" s="277"/>
      <c r="D22" s="184"/>
      <c r="E22" s="240" t="s">
        <v>101</v>
      </c>
      <c r="F22" s="240"/>
      <c r="G22" s="285"/>
      <c r="H22" s="282"/>
      <c r="I22" s="332"/>
    </row>
    <row r="23" spans="1:9">
      <c r="A23" s="195"/>
      <c r="B23" s="276"/>
      <c r="C23" s="277"/>
      <c r="D23" s="184"/>
      <c r="E23" s="285"/>
      <c r="F23" s="285"/>
      <c r="G23" s="285"/>
      <c r="H23" s="282"/>
      <c r="I23" s="332"/>
    </row>
    <row r="24" spans="1:9">
      <c r="A24" s="196"/>
      <c r="B24" s="278"/>
      <c r="C24" s="279"/>
      <c r="D24" s="185"/>
      <c r="E24" s="240" t="s">
        <v>102</v>
      </c>
      <c r="F24" s="240"/>
      <c r="G24" s="240"/>
      <c r="H24" s="283"/>
      <c r="I24" s="332"/>
    </row>
    <row r="25" spans="1:9">
      <c r="A25" s="201" t="s">
        <v>75</v>
      </c>
      <c r="B25" s="251" t="s">
        <v>38</v>
      </c>
      <c r="C25" s="251"/>
      <c r="D25" s="280">
        <v>0</v>
      </c>
      <c r="E25" s="247" t="s">
        <v>103</v>
      </c>
      <c r="F25" s="301"/>
      <c r="G25" s="284"/>
      <c r="H25" s="281">
        <v>0</v>
      </c>
      <c r="I25" s="332"/>
    </row>
    <row r="26" spans="1:9">
      <c r="A26" s="202"/>
      <c r="B26" s="251"/>
      <c r="C26" s="251"/>
      <c r="D26" s="184"/>
      <c r="E26" s="247" t="s">
        <v>104</v>
      </c>
      <c r="F26" s="301"/>
      <c r="G26" s="284"/>
      <c r="H26" s="282"/>
      <c r="I26" s="332"/>
    </row>
    <row r="27" spans="1:9">
      <c r="A27" s="203"/>
      <c r="B27" s="251"/>
      <c r="C27" s="251"/>
      <c r="D27" s="185"/>
      <c r="E27" s="240" t="s">
        <v>105</v>
      </c>
      <c r="F27" s="240"/>
      <c r="G27" s="240"/>
      <c r="H27" s="283"/>
      <c r="I27" s="332"/>
    </row>
    <row r="28" spans="1:9">
      <c r="A28" s="207" t="s">
        <v>76</v>
      </c>
      <c r="B28" s="251" t="s">
        <v>38</v>
      </c>
      <c r="C28" s="228"/>
      <c r="D28" s="294">
        <v>27</v>
      </c>
      <c r="E28" s="241" t="s">
        <v>106</v>
      </c>
      <c r="F28" s="241"/>
      <c r="G28" s="297"/>
      <c r="H28" s="287">
        <v>10</v>
      </c>
      <c r="I28" s="332"/>
    </row>
    <row r="29" spans="1:9">
      <c r="A29" s="207"/>
      <c r="B29" s="251"/>
      <c r="C29" s="228"/>
      <c r="D29" s="295"/>
      <c r="E29" s="298" t="s">
        <v>107</v>
      </c>
      <c r="F29" s="299"/>
      <c r="G29" s="300"/>
      <c r="H29" s="287"/>
      <c r="I29" s="332"/>
    </row>
    <row r="30" spans="1:9">
      <c r="A30" s="208"/>
      <c r="B30" s="228"/>
      <c r="C30" s="228"/>
      <c r="D30" s="296"/>
      <c r="E30" s="240" t="s">
        <v>108</v>
      </c>
      <c r="F30" s="240"/>
      <c r="G30" s="240"/>
      <c r="H30" s="287"/>
      <c r="I30" s="332"/>
    </row>
    <row r="31" spans="1:9">
      <c r="A31" s="207" t="s">
        <v>77</v>
      </c>
      <c r="B31" s="251" t="s">
        <v>38</v>
      </c>
      <c r="C31" s="251"/>
      <c r="D31" s="280">
        <v>0</v>
      </c>
      <c r="E31" s="247" t="s">
        <v>189</v>
      </c>
      <c r="F31" s="248"/>
      <c r="G31" s="249"/>
      <c r="H31" s="287">
        <v>0</v>
      </c>
      <c r="I31" s="332"/>
    </row>
    <row r="32" spans="1:9">
      <c r="A32" s="208"/>
      <c r="B32" s="251"/>
      <c r="C32" s="251"/>
      <c r="D32" s="184"/>
      <c r="E32" s="247" t="s">
        <v>188</v>
      </c>
      <c r="F32" s="248"/>
      <c r="G32" s="249"/>
      <c r="H32" s="287"/>
      <c r="I32" s="332"/>
    </row>
    <row r="33" spans="1:9">
      <c r="A33" s="208"/>
      <c r="B33" s="251"/>
      <c r="C33" s="251"/>
      <c r="D33" s="185"/>
      <c r="E33" s="240" t="s">
        <v>110</v>
      </c>
      <c r="F33" s="240"/>
      <c r="G33" s="240"/>
      <c r="H33" s="287"/>
      <c r="I33" s="332"/>
    </row>
    <row r="34" spans="1:9">
      <c r="A34" s="204" t="s">
        <v>78</v>
      </c>
      <c r="B34" s="216" t="s">
        <v>38</v>
      </c>
      <c r="C34" s="275"/>
      <c r="D34" s="280">
        <v>0</v>
      </c>
      <c r="E34" s="247" t="s">
        <v>111</v>
      </c>
      <c r="F34" s="301"/>
      <c r="G34" s="284"/>
      <c r="H34" s="281">
        <v>0</v>
      </c>
      <c r="I34" s="332"/>
    </row>
    <row r="35" spans="1:9">
      <c r="A35" s="205"/>
      <c r="B35" s="276"/>
      <c r="C35" s="277"/>
      <c r="D35" s="184"/>
      <c r="E35" s="247" t="s">
        <v>112</v>
      </c>
      <c r="F35" s="301"/>
      <c r="G35" s="284"/>
      <c r="H35" s="282"/>
      <c r="I35" s="332"/>
    </row>
    <row r="36" spans="1:9">
      <c r="A36" s="206"/>
      <c r="B36" s="278"/>
      <c r="C36" s="279"/>
      <c r="D36" s="185"/>
      <c r="E36" s="247" t="s">
        <v>113</v>
      </c>
      <c r="F36" s="301"/>
      <c r="G36" s="284"/>
      <c r="H36" s="283"/>
      <c r="I36" s="332"/>
    </row>
    <row r="37" spans="1:9">
      <c r="A37" s="204" t="s">
        <v>161</v>
      </c>
      <c r="B37" s="216" t="s">
        <v>38</v>
      </c>
      <c r="C37" s="275"/>
      <c r="D37" s="280">
        <v>83</v>
      </c>
      <c r="E37" s="247" t="s">
        <v>183</v>
      </c>
      <c r="F37" s="301"/>
      <c r="G37" s="284"/>
      <c r="H37" s="281">
        <v>10</v>
      </c>
      <c r="I37" s="332"/>
    </row>
    <row r="38" spans="1:9">
      <c r="A38" s="205"/>
      <c r="B38" s="276"/>
      <c r="C38" s="277"/>
      <c r="D38" s="184"/>
      <c r="E38" s="247" t="s">
        <v>184</v>
      </c>
      <c r="F38" s="301"/>
      <c r="G38" s="284"/>
      <c r="H38" s="282"/>
      <c r="I38" s="332"/>
    </row>
    <row r="39" spans="1:9">
      <c r="A39" s="205"/>
      <c r="B39" s="276"/>
      <c r="C39" s="277"/>
      <c r="D39" s="184"/>
      <c r="E39" s="247" t="s">
        <v>191</v>
      </c>
      <c r="F39" s="301"/>
      <c r="G39" s="284"/>
      <c r="H39" s="282"/>
      <c r="I39" s="332"/>
    </row>
    <row r="40" spans="1:9">
      <c r="A40" s="206"/>
      <c r="B40" s="278"/>
      <c r="C40" s="279"/>
      <c r="D40" s="185"/>
      <c r="E40" s="311" t="s">
        <v>186</v>
      </c>
      <c r="F40" s="312"/>
      <c r="G40" s="313"/>
      <c r="H40" s="283"/>
      <c r="I40" s="332"/>
    </row>
    <row r="41" spans="1:9">
      <c r="A41" s="204" t="s">
        <v>192</v>
      </c>
      <c r="B41" s="216" t="s">
        <v>193</v>
      </c>
      <c r="C41" s="217"/>
      <c r="D41" s="280">
        <v>13</v>
      </c>
      <c r="E41" s="311" t="s">
        <v>199</v>
      </c>
      <c r="F41" s="314"/>
      <c r="G41" s="315"/>
      <c r="H41" s="281">
        <v>3</v>
      </c>
      <c r="I41" s="332"/>
    </row>
    <row r="42" spans="1:9">
      <c r="A42" s="214"/>
      <c r="B42" s="218"/>
      <c r="C42" s="219"/>
      <c r="D42" s="150"/>
      <c r="E42" s="311" t="s">
        <v>195</v>
      </c>
      <c r="F42" s="314"/>
      <c r="G42" s="315"/>
      <c r="H42" s="150"/>
      <c r="I42" s="332"/>
    </row>
    <row r="43" spans="1:9">
      <c r="A43" s="215"/>
      <c r="B43" s="220"/>
      <c r="C43" s="221"/>
      <c r="D43" s="151"/>
      <c r="E43" s="311" t="s">
        <v>186</v>
      </c>
      <c r="F43" s="314"/>
      <c r="G43" s="315"/>
      <c r="H43" s="151"/>
      <c r="I43" s="332"/>
    </row>
    <row r="44" spans="1:9">
      <c r="A44" s="204" t="s">
        <v>79</v>
      </c>
      <c r="B44" s="216" t="s">
        <v>80</v>
      </c>
      <c r="C44" s="275"/>
      <c r="D44" s="71">
        <v>2</v>
      </c>
      <c r="E44" s="247" t="s">
        <v>114</v>
      </c>
      <c r="F44" s="301"/>
      <c r="G44" s="284"/>
      <c r="H44" s="281">
        <f>-20+6</f>
        <v>-14</v>
      </c>
      <c r="I44" s="332"/>
    </row>
    <row r="45" spans="1:9">
      <c r="A45" s="205"/>
      <c r="B45" s="276"/>
      <c r="C45" s="277"/>
      <c r="D45" s="71">
        <v>2</v>
      </c>
      <c r="E45" s="247" t="s">
        <v>115</v>
      </c>
      <c r="F45" s="301"/>
      <c r="G45" s="284"/>
      <c r="H45" s="150"/>
      <c r="I45" s="332"/>
    </row>
    <row r="46" spans="1:9">
      <c r="A46" s="206"/>
      <c r="B46" s="278"/>
      <c r="C46" s="279"/>
      <c r="D46" s="71">
        <v>0</v>
      </c>
      <c r="E46" s="247" t="s">
        <v>116</v>
      </c>
      <c r="F46" s="301"/>
      <c r="G46" s="284"/>
      <c r="H46" s="151"/>
      <c r="I46" s="332"/>
    </row>
    <row r="47" spans="1:9" ht="25.5">
      <c r="A47" s="68" t="s">
        <v>160</v>
      </c>
      <c r="B47" s="152" t="s">
        <v>64</v>
      </c>
      <c r="C47" s="309"/>
      <c r="D47" s="35">
        <v>0</v>
      </c>
      <c r="E47" s="247" t="s">
        <v>117</v>
      </c>
      <c r="F47" s="301"/>
      <c r="G47" s="284"/>
      <c r="H47" s="73">
        <v>0</v>
      </c>
      <c r="I47" s="332"/>
    </row>
    <row r="48" spans="1:9" ht="15.75" customHeight="1">
      <c r="A48" s="158" t="s">
        <v>331</v>
      </c>
      <c r="B48" s="197"/>
      <c r="C48" s="197"/>
      <c r="D48" s="197"/>
      <c r="E48" s="197"/>
      <c r="F48" s="197"/>
      <c r="G48" s="197"/>
      <c r="H48" s="198"/>
    </row>
    <row r="49" spans="1:9" ht="18.75" customHeight="1">
      <c r="A49" s="194" t="s">
        <v>81</v>
      </c>
      <c r="B49" s="216" t="s">
        <v>82</v>
      </c>
      <c r="C49" s="275"/>
      <c r="D49" s="79">
        <v>0</v>
      </c>
      <c r="E49" s="310" t="s">
        <v>118</v>
      </c>
      <c r="F49" s="310"/>
      <c r="G49" s="310"/>
      <c r="H49" s="80">
        <v>0</v>
      </c>
      <c r="I49" s="307">
        <f>SUM(H49:H54)</f>
        <v>0</v>
      </c>
    </row>
    <row r="50" spans="1:9" ht="18.75" customHeight="1">
      <c r="A50" s="195"/>
      <c r="B50" s="276"/>
      <c r="C50" s="277"/>
      <c r="D50" s="79">
        <v>0</v>
      </c>
      <c r="E50" s="305" t="s">
        <v>119</v>
      </c>
      <c r="F50" s="306"/>
      <c r="G50" s="286"/>
      <c r="H50" s="80">
        <v>0</v>
      </c>
      <c r="I50" s="333"/>
    </row>
    <row r="51" spans="1:9" ht="18.75" customHeight="1">
      <c r="A51" s="196"/>
      <c r="B51" s="278"/>
      <c r="C51" s="279"/>
      <c r="D51" s="79">
        <v>0</v>
      </c>
      <c r="E51" s="247" t="s">
        <v>120</v>
      </c>
      <c r="F51" s="301"/>
      <c r="G51" s="284"/>
      <c r="H51" s="80">
        <v>0</v>
      </c>
      <c r="I51" s="333"/>
    </row>
    <row r="52" spans="1:9" ht="18.75" customHeight="1">
      <c r="A52" s="194" t="s">
        <v>83</v>
      </c>
      <c r="B52" s="216" t="s">
        <v>84</v>
      </c>
      <c r="C52" s="275"/>
      <c r="D52" s="79">
        <v>0</v>
      </c>
      <c r="E52" s="302" t="s">
        <v>121</v>
      </c>
      <c r="F52" s="303"/>
      <c r="G52" s="304"/>
      <c r="H52" s="80">
        <v>0</v>
      </c>
      <c r="I52" s="333"/>
    </row>
    <row r="53" spans="1:9" ht="18.75" customHeight="1">
      <c r="A53" s="195"/>
      <c r="B53" s="276"/>
      <c r="C53" s="277"/>
      <c r="D53" s="79">
        <v>0</v>
      </c>
      <c r="E53" s="305" t="s">
        <v>122</v>
      </c>
      <c r="F53" s="306"/>
      <c r="G53" s="286"/>
      <c r="H53" s="80">
        <v>0</v>
      </c>
      <c r="I53" s="333"/>
    </row>
    <row r="54" spans="1:9" ht="18.75" customHeight="1">
      <c r="A54" s="196"/>
      <c r="B54" s="278"/>
      <c r="C54" s="279"/>
      <c r="D54" s="79">
        <v>0</v>
      </c>
      <c r="E54" s="247" t="s">
        <v>123</v>
      </c>
      <c r="F54" s="301"/>
      <c r="G54" s="284"/>
      <c r="H54" s="80">
        <v>0</v>
      </c>
      <c r="I54" s="333"/>
    </row>
    <row r="55" spans="1:9" ht="15.75">
      <c r="A55" s="158" t="s">
        <v>332</v>
      </c>
      <c r="B55" s="197"/>
      <c r="C55" s="197"/>
      <c r="D55" s="197"/>
      <c r="E55" s="197"/>
      <c r="F55" s="197"/>
      <c r="G55" s="197"/>
      <c r="H55" s="198"/>
    </row>
    <row r="56" spans="1:9" ht="18.75" customHeight="1">
      <c r="A56" s="194" t="s">
        <v>81</v>
      </c>
      <c r="B56" s="216" t="s">
        <v>82</v>
      </c>
      <c r="C56" s="275"/>
      <c r="D56" s="96">
        <v>0</v>
      </c>
      <c r="E56" s="310" t="s">
        <v>118</v>
      </c>
      <c r="F56" s="310"/>
      <c r="G56" s="310"/>
      <c r="H56" s="98">
        <v>0</v>
      </c>
      <c r="I56" s="270">
        <f>SUM(H56:H61)</f>
        <v>0</v>
      </c>
    </row>
    <row r="57" spans="1:9" ht="18.75" customHeight="1">
      <c r="A57" s="195"/>
      <c r="B57" s="276"/>
      <c r="C57" s="277"/>
      <c r="D57" s="96">
        <v>0</v>
      </c>
      <c r="E57" s="305" t="s">
        <v>119</v>
      </c>
      <c r="F57" s="306"/>
      <c r="G57" s="286"/>
      <c r="H57" s="98">
        <v>0</v>
      </c>
      <c r="I57" s="271"/>
    </row>
    <row r="58" spans="1:9" ht="18.75" customHeight="1">
      <c r="A58" s="196"/>
      <c r="B58" s="278"/>
      <c r="C58" s="279"/>
      <c r="D58" s="96">
        <v>0</v>
      </c>
      <c r="E58" s="247" t="s">
        <v>120</v>
      </c>
      <c r="F58" s="301"/>
      <c r="G58" s="284"/>
      <c r="H58" s="98">
        <v>0</v>
      </c>
      <c r="I58" s="271"/>
    </row>
    <row r="59" spans="1:9" ht="18.75" customHeight="1">
      <c r="A59" s="194" t="s">
        <v>83</v>
      </c>
      <c r="B59" s="216" t="s">
        <v>84</v>
      </c>
      <c r="C59" s="275"/>
      <c r="D59" s="96">
        <v>0</v>
      </c>
      <c r="E59" s="302" t="s">
        <v>121</v>
      </c>
      <c r="F59" s="303"/>
      <c r="G59" s="304"/>
      <c r="H59" s="98">
        <v>0</v>
      </c>
      <c r="I59" s="271"/>
    </row>
    <row r="60" spans="1:9" ht="18.75" customHeight="1">
      <c r="A60" s="195"/>
      <c r="B60" s="276"/>
      <c r="C60" s="277"/>
      <c r="D60" s="96">
        <v>0</v>
      </c>
      <c r="E60" s="305" t="s">
        <v>122</v>
      </c>
      <c r="F60" s="306"/>
      <c r="G60" s="286"/>
      <c r="H60" s="98">
        <v>0</v>
      </c>
      <c r="I60" s="271"/>
    </row>
    <row r="61" spans="1:9" ht="18.75" customHeight="1">
      <c r="A61" s="196"/>
      <c r="B61" s="278"/>
      <c r="C61" s="279"/>
      <c r="D61" s="96">
        <v>0</v>
      </c>
      <c r="E61" s="247" t="s">
        <v>123</v>
      </c>
      <c r="F61" s="301"/>
      <c r="G61" s="284"/>
      <c r="H61" s="98">
        <v>0</v>
      </c>
      <c r="I61" s="271"/>
    </row>
    <row r="62" spans="1:9" ht="26.25">
      <c r="A62" s="308" t="s">
        <v>87</v>
      </c>
      <c r="B62" s="308"/>
      <c r="C62" s="308"/>
      <c r="D62" s="308"/>
      <c r="E62" s="308"/>
      <c r="F62" s="308"/>
      <c r="G62" s="308"/>
      <c r="H62" s="36">
        <f>I6+I21+I49+I56</f>
        <v>62</v>
      </c>
    </row>
  </sheetData>
  <mergeCells count="115">
    <mergeCell ref="I49:I54"/>
    <mergeCell ref="H44:H46"/>
    <mergeCell ref="I21:I47"/>
    <mergeCell ref="A62:G62"/>
    <mergeCell ref="E7:G9"/>
    <mergeCell ref="I6:I19"/>
    <mergeCell ref="A59:A61"/>
    <mergeCell ref="B59:C61"/>
    <mergeCell ref="E59:G59"/>
    <mergeCell ref="E60:G60"/>
    <mergeCell ref="E61:G61"/>
    <mergeCell ref="A55:H55"/>
    <mergeCell ref="A56:A58"/>
    <mergeCell ref="B56:C58"/>
    <mergeCell ref="E56:G56"/>
    <mergeCell ref="E57:G57"/>
    <mergeCell ref="E58:G58"/>
    <mergeCell ref="A52:A54"/>
    <mergeCell ref="B52:C54"/>
    <mergeCell ref="E52:G52"/>
    <mergeCell ref="E53:G53"/>
    <mergeCell ref="E54:G54"/>
    <mergeCell ref="B47:C47"/>
    <mergeCell ref="E47:G47"/>
    <mergeCell ref="A48:H48"/>
    <mergeCell ref="A49:A51"/>
    <mergeCell ref="B49:C51"/>
    <mergeCell ref="E49:G49"/>
    <mergeCell ref="E50:G50"/>
    <mergeCell ref="E51:G51"/>
    <mergeCell ref="A44:A46"/>
    <mergeCell ref="B44:C46"/>
    <mergeCell ref="E44:G44"/>
    <mergeCell ref="E45:G45"/>
    <mergeCell ref="E46:G46"/>
    <mergeCell ref="A41:A43"/>
    <mergeCell ref="B41:C43"/>
    <mergeCell ref="D41:D43"/>
    <mergeCell ref="E41:G41"/>
    <mergeCell ref="H41:H43"/>
    <mergeCell ref="E42:G42"/>
    <mergeCell ref="E43:G43"/>
    <mergeCell ref="A37:A40"/>
    <mergeCell ref="B37:C40"/>
    <mergeCell ref="D37:D40"/>
    <mergeCell ref="E37:G37"/>
    <mergeCell ref="H37:H40"/>
    <mergeCell ref="E38:G38"/>
    <mergeCell ref="E39:G39"/>
    <mergeCell ref="E40:G40"/>
    <mergeCell ref="A34:A36"/>
    <mergeCell ref="B34:C36"/>
    <mergeCell ref="D34:D36"/>
    <mergeCell ref="E34:G34"/>
    <mergeCell ref="H34:H36"/>
    <mergeCell ref="E35:G35"/>
    <mergeCell ref="E36:G36"/>
    <mergeCell ref="A31:A33"/>
    <mergeCell ref="B31:C33"/>
    <mergeCell ref="D31:D33"/>
    <mergeCell ref="E31:G31"/>
    <mergeCell ref="H31:H33"/>
    <mergeCell ref="E32:G32"/>
    <mergeCell ref="E33:G33"/>
    <mergeCell ref="A28:A30"/>
    <mergeCell ref="B28:C30"/>
    <mergeCell ref="D28:D30"/>
    <mergeCell ref="E28:G28"/>
    <mergeCell ref="H28:H30"/>
    <mergeCell ref="E29:G29"/>
    <mergeCell ref="E30:G30"/>
    <mergeCell ref="A25:A27"/>
    <mergeCell ref="B25:C27"/>
    <mergeCell ref="D25:D27"/>
    <mergeCell ref="E25:G25"/>
    <mergeCell ref="H25:H27"/>
    <mergeCell ref="E26:G26"/>
    <mergeCell ref="E27:G27"/>
    <mergeCell ref="A21:A24"/>
    <mergeCell ref="B21:C24"/>
    <mergeCell ref="D21:D24"/>
    <mergeCell ref="E21:G21"/>
    <mergeCell ref="H21:H24"/>
    <mergeCell ref="E22:G23"/>
    <mergeCell ref="E24:G24"/>
    <mergeCell ref="H15:H17"/>
    <mergeCell ref="E17:G17"/>
    <mergeCell ref="B18:C18"/>
    <mergeCell ref="E18:G18"/>
    <mergeCell ref="B19:C19"/>
    <mergeCell ref="E19:G19"/>
    <mergeCell ref="I56:I61"/>
    <mergeCell ref="H10:H13"/>
    <mergeCell ref="E12:G12"/>
    <mergeCell ref="E13:G13"/>
    <mergeCell ref="A2:H2"/>
    <mergeCell ref="B4:C4"/>
    <mergeCell ref="E4:G4"/>
    <mergeCell ref="A5:H5"/>
    <mergeCell ref="A6:A9"/>
    <mergeCell ref="B6:C9"/>
    <mergeCell ref="D6:D9"/>
    <mergeCell ref="E6:G6"/>
    <mergeCell ref="H6:H9"/>
    <mergeCell ref="B14:C14"/>
    <mergeCell ref="E14:G14"/>
    <mergeCell ref="A15:A17"/>
    <mergeCell ref="B15:C17"/>
    <mergeCell ref="D15:D17"/>
    <mergeCell ref="E15:G16"/>
    <mergeCell ref="A10:A13"/>
    <mergeCell ref="B10:C13"/>
    <mergeCell ref="D10:D13"/>
    <mergeCell ref="E10:G11"/>
    <mergeCell ref="A20:H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P84"/>
  <sheetViews>
    <sheetView topLeftCell="B56" workbookViewId="0">
      <selection activeCell="N88" sqref="N88"/>
    </sheetView>
  </sheetViews>
  <sheetFormatPr defaultRowHeight="15"/>
  <cols>
    <col min="1" max="1" width="37.28515625" customWidth="1"/>
    <col min="8" max="8" width="13.42578125" bestFit="1" customWidth="1"/>
    <col min="9" max="9" width="9.7109375" customWidth="1"/>
    <col min="13" max="13" width="8.85546875" customWidth="1"/>
    <col min="14" max="14" width="10.5703125" customWidth="1"/>
    <col min="16" max="16" width="13.42578125" bestFit="1" customWidth="1"/>
  </cols>
  <sheetData>
    <row r="2" spans="1:16" ht="18.75">
      <c r="A2" s="170" t="s">
        <v>162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>
      <c r="A3" s="6"/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15.75">
      <c r="A4" s="9" t="s">
        <v>15</v>
      </c>
      <c r="B4" s="171" t="s">
        <v>16</v>
      </c>
      <c r="C4" s="172"/>
      <c r="D4" s="211" t="s">
        <v>163</v>
      </c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3"/>
    </row>
    <row r="5" spans="1:16" ht="22.5">
      <c r="A5" s="10" t="s">
        <v>18</v>
      </c>
      <c r="B5" s="173"/>
      <c r="C5" s="174"/>
      <c r="D5" s="11" t="s">
        <v>19</v>
      </c>
      <c r="E5" s="11" t="s">
        <v>20</v>
      </c>
      <c r="F5" s="11" t="s">
        <v>21</v>
      </c>
      <c r="G5" s="11" t="s">
        <v>22</v>
      </c>
      <c r="H5" s="11" t="s">
        <v>23</v>
      </c>
      <c r="I5" s="11" t="s">
        <v>24</v>
      </c>
      <c r="J5" s="11" t="s">
        <v>25</v>
      </c>
      <c r="K5" s="11" t="s">
        <v>26</v>
      </c>
      <c r="L5" s="11" t="s">
        <v>28</v>
      </c>
      <c r="M5" s="11" t="s">
        <v>27</v>
      </c>
      <c r="N5" s="11" t="s">
        <v>29</v>
      </c>
      <c r="O5" s="11" t="s">
        <v>30</v>
      </c>
      <c r="P5" s="11" t="s">
        <v>31</v>
      </c>
    </row>
    <row r="6" spans="1:16">
      <c r="A6" s="175" t="s">
        <v>32</v>
      </c>
      <c r="B6" s="178" t="s">
        <v>33</v>
      </c>
      <c r="C6" s="179"/>
      <c r="D6" s="164">
        <f>Глядень!H6</f>
        <v>10</v>
      </c>
      <c r="E6" s="164">
        <f>Дорохово!H6</f>
        <v>5</v>
      </c>
      <c r="F6" s="210">
        <f>Краснополянск!H6</f>
        <v>5</v>
      </c>
      <c r="G6" s="164">
        <f>Крутояр!H6</f>
        <v>10</v>
      </c>
      <c r="H6" s="164">
        <f>Павловка!H6</f>
        <v>5</v>
      </c>
      <c r="I6" s="164">
        <f>Подсосный!H6</f>
        <v>5</v>
      </c>
      <c r="J6" s="164">
        <f>Преображенка!H6</f>
        <v>10</v>
      </c>
      <c r="K6" s="164">
        <f>Сахапта!H6</f>
        <v>5</v>
      </c>
      <c r="L6" s="164">
        <f>Сохновка!H6</f>
        <v>10</v>
      </c>
      <c r="M6" s="164">
        <f>Степной!H6</f>
        <v>5</v>
      </c>
      <c r="N6" s="164">
        <f>Антропово!H6</f>
        <v>10</v>
      </c>
      <c r="O6" s="164">
        <f>Медведск!H6</f>
        <v>10</v>
      </c>
      <c r="P6" s="164">
        <f>Сереж!H6</f>
        <v>10</v>
      </c>
    </row>
    <row r="7" spans="1:16">
      <c r="A7" s="176"/>
      <c r="B7" s="180"/>
      <c r="C7" s="181"/>
      <c r="D7" s="184"/>
      <c r="E7" s="165"/>
      <c r="F7" s="150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 ht="9" customHeight="1">
      <c r="A8" s="176"/>
      <c r="B8" s="180"/>
      <c r="C8" s="181"/>
      <c r="D8" s="184"/>
      <c r="E8" s="165"/>
      <c r="F8" s="151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spans="1:16" ht="15" hidden="1" customHeight="1">
      <c r="A9" s="177"/>
      <c r="B9" s="182"/>
      <c r="C9" s="183"/>
      <c r="D9" s="185"/>
      <c r="E9" s="166"/>
      <c r="F9" s="44"/>
      <c r="G9" s="166"/>
      <c r="H9" s="166"/>
      <c r="I9" s="166"/>
      <c r="J9" s="166"/>
      <c r="K9" s="166"/>
      <c r="L9" s="166"/>
      <c r="M9" s="166"/>
      <c r="N9" s="166"/>
      <c r="O9" s="166"/>
      <c r="P9" s="166"/>
    </row>
    <row r="10" spans="1:16">
      <c r="A10" s="175" t="s">
        <v>34</v>
      </c>
      <c r="B10" s="178" t="s">
        <v>35</v>
      </c>
      <c r="C10" s="179"/>
      <c r="D10" s="164">
        <f>Глядень!H10</f>
        <v>5</v>
      </c>
      <c r="E10" s="164">
        <f>Дорохово!H10</f>
        <v>10</v>
      </c>
      <c r="F10" s="193">
        <f>Краснополянск!H10</f>
        <v>1</v>
      </c>
      <c r="G10" s="164">
        <f>Крутояр!H10</f>
        <v>10</v>
      </c>
      <c r="H10" s="164">
        <f>Павловка!H10</f>
        <v>10</v>
      </c>
      <c r="I10" s="164">
        <f>Подсосный!H10</f>
        <v>1</v>
      </c>
      <c r="J10" s="164">
        <f>Преображенка!H10</f>
        <v>1</v>
      </c>
      <c r="K10" s="164">
        <f>Сахапта!H10</f>
        <v>10</v>
      </c>
      <c r="L10" s="164">
        <f>Сохновка!H10</f>
        <v>10</v>
      </c>
      <c r="M10" s="164">
        <f>Степной!H10</f>
        <v>10</v>
      </c>
      <c r="N10" s="164">
        <f>Антропово!H10</f>
        <v>1</v>
      </c>
      <c r="O10" s="164">
        <f>Медведск!H10</f>
        <v>1</v>
      </c>
      <c r="P10" s="164">
        <f>Сереж!H10</f>
        <v>5</v>
      </c>
    </row>
    <row r="11" spans="1:16">
      <c r="A11" s="176"/>
      <c r="B11" s="180"/>
      <c r="C11" s="181"/>
      <c r="D11" s="184"/>
      <c r="E11" s="165"/>
      <c r="F11" s="150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6" ht="2.25" customHeight="1">
      <c r="A12" s="176"/>
      <c r="B12" s="180"/>
      <c r="C12" s="181"/>
      <c r="D12" s="184"/>
      <c r="E12" s="165"/>
      <c r="F12" s="151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1:16" ht="15" hidden="1" customHeight="1">
      <c r="A13" s="177"/>
      <c r="B13" s="182"/>
      <c r="C13" s="183"/>
      <c r="D13" s="185"/>
      <c r="E13" s="166"/>
      <c r="F13" s="44"/>
      <c r="G13" s="166"/>
      <c r="H13" s="166"/>
      <c r="I13" s="166"/>
      <c r="J13" s="166"/>
      <c r="K13" s="166"/>
      <c r="L13" s="166"/>
      <c r="M13" s="166"/>
      <c r="N13" s="166"/>
      <c r="O13" s="166"/>
      <c r="P13" s="166"/>
    </row>
    <row r="14" spans="1:16" ht="28.5" customHeight="1">
      <c r="A14" s="12" t="s">
        <v>36</v>
      </c>
      <c r="B14" s="186" t="s">
        <v>150</v>
      </c>
      <c r="C14" s="186"/>
      <c r="D14" s="13">
        <f>Глядень!H14</f>
        <v>20</v>
      </c>
      <c r="E14" s="13">
        <f>Дорохово!H14</f>
        <v>10</v>
      </c>
      <c r="F14" s="100">
        <f>Краснополянск!H14</f>
        <v>10</v>
      </c>
      <c r="G14" s="13">
        <f>Крутояр!H14</f>
        <v>20</v>
      </c>
      <c r="H14" s="13">
        <f>Павловка!H14</f>
        <v>10</v>
      </c>
      <c r="I14" s="13">
        <f>Подсосный!H14</f>
        <v>10</v>
      </c>
      <c r="J14" s="13">
        <f>Преображенка!H14</f>
        <v>10</v>
      </c>
      <c r="K14" s="13">
        <f>Сахапта!H14</f>
        <v>10</v>
      </c>
      <c r="L14" s="13">
        <f>Сохновка!H14</f>
        <v>10</v>
      </c>
      <c r="M14" s="13">
        <f>Степной!H14</f>
        <v>20</v>
      </c>
      <c r="N14" s="13">
        <f>Антропово!H14</f>
        <v>10</v>
      </c>
      <c r="O14" s="13">
        <f>Медведск!H14</f>
        <v>10</v>
      </c>
      <c r="P14" s="13">
        <f>Сереж!H14</f>
        <v>10</v>
      </c>
    </row>
    <row r="15" spans="1:16">
      <c r="A15" s="187" t="s">
        <v>37</v>
      </c>
      <c r="B15" s="186" t="s">
        <v>38</v>
      </c>
      <c r="C15" s="188"/>
      <c r="D15" s="164">
        <f>Глядень!H15</f>
        <v>10</v>
      </c>
      <c r="E15" s="164">
        <f>Дорохово!H15</f>
        <v>10</v>
      </c>
      <c r="F15" s="193">
        <f>Краснополянск!H15</f>
        <v>5</v>
      </c>
      <c r="G15" s="164">
        <f>Крутояр!H15</f>
        <v>10</v>
      </c>
      <c r="H15" s="164">
        <f>Павловка!H15</f>
        <v>10</v>
      </c>
      <c r="I15" s="164">
        <f>Подсосный!H15</f>
        <v>10</v>
      </c>
      <c r="J15" s="164">
        <f>Преображенка!H15</f>
        <v>10</v>
      </c>
      <c r="K15" s="164">
        <f>Сахапта!H15</f>
        <v>5</v>
      </c>
      <c r="L15" s="164">
        <f>Сохновка!H15</f>
        <v>10</v>
      </c>
      <c r="M15" s="164">
        <f>Степной!H15</f>
        <v>10</v>
      </c>
      <c r="N15" s="164">
        <f>Антропово!H15</f>
        <v>5</v>
      </c>
      <c r="O15" s="164">
        <f>Медведск!H15</f>
        <v>5</v>
      </c>
      <c r="P15" s="164">
        <f>Сереж!H15</f>
        <v>10</v>
      </c>
    </row>
    <row r="16" spans="1:16">
      <c r="A16" s="187"/>
      <c r="B16" s="186"/>
      <c r="C16" s="188"/>
      <c r="D16" s="165"/>
      <c r="E16" s="165"/>
      <c r="F16" s="150"/>
      <c r="G16" s="165"/>
      <c r="H16" s="165"/>
      <c r="I16" s="165"/>
      <c r="J16" s="165"/>
      <c r="K16" s="165"/>
      <c r="L16" s="165"/>
      <c r="M16" s="165"/>
      <c r="N16" s="165"/>
      <c r="O16" s="165"/>
      <c r="P16" s="165"/>
    </row>
    <row r="17" spans="1:16" ht="3" customHeight="1">
      <c r="A17" s="187"/>
      <c r="B17" s="186"/>
      <c r="C17" s="188"/>
      <c r="D17" s="166"/>
      <c r="E17" s="166"/>
      <c r="F17" s="151"/>
      <c r="G17" s="166"/>
      <c r="H17" s="166"/>
      <c r="I17" s="166"/>
      <c r="J17" s="166"/>
      <c r="K17" s="166"/>
      <c r="L17" s="166"/>
      <c r="M17" s="166"/>
      <c r="N17" s="166"/>
      <c r="O17" s="166"/>
      <c r="P17" s="166"/>
    </row>
    <row r="18" spans="1:16" ht="35.25" customHeight="1">
      <c r="A18" s="12" t="s">
        <v>39</v>
      </c>
      <c r="B18" s="186" t="s">
        <v>40</v>
      </c>
      <c r="C18" s="186"/>
      <c r="D18" s="14">
        <f>Глядень!H18</f>
        <v>10</v>
      </c>
      <c r="E18" s="14">
        <f>Дорохово!H18</f>
        <v>10</v>
      </c>
      <c r="F18" s="100">
        <f>Краснополянск!H18</f>
        <v>10</v>
      </c>
      <c r="G18" s="14">
        <f>Крутояр!H18</f>
        <v>10</v>
      </c>
      <c r="H18" s="14">
        <f>Павловка!H18</f>
        <v>10</v>
      </c>
      <c r="I18" s="38">
        <f>Подсосный!H18</f>
        <v>10</v>
      </c>
      <c r="J18" s="14">
        <f>Преображенка!H18</f>
        <v>10</v>
      </c>
      <c r="K18" s="14">
        <f>Сахапта!H18</f>
        <v>10</v>
      </c>
      <c r="L18" s="14">
        <f>Сохновка!H18</f>
        <v>10</v>
      </c>
      <c r="M18" s="38">
        <f>Степной!H18</f>
        <v>10</v>
      </c>
      <c r="N18" s="14">
        <f>Антропово!H18</f>
        <v>10</v>
      </c>
      <c r="O18" s="38">
        <f>Медведск!H18</f>
        <v>10</v>
      </c>
      <c r="P18" s="38">
        <f>Сереж!H18</f>
        <v>10</v>
      </c>
    </row>
    <row r="19" spans="1:16" ht="39.75" customHeight="1">
      <c r="A19" s="12" t="s">
        <v>41</v>
      </c>
      <c r="B19" s="186" t="s">
        <v>42</v>
      </c>
      <c r="C19" s="186"/>
      <c r="D19" s="15">
        <f>Глядень!H19</f>
        <v>10</v>
      </c>
      <c r="E19" s="15">
        <f>Дорохово!H19</f>
        <v>10</v>
      </c>
      <c r="F19" s="101">
        <f>Краснополянск!H19</f>
        <v>5</v>
      </c>
      <c r="G19" s="15">
        <f>Крутояр!H19</f>
        <v>10</v>
      </c>
      <c r="H19" s="15">
        <f>Павловка!H19</f>
        <v>10</v>
      </c>
      <c r="I19" s="15">
        <f>Подсосный!H19</f>
        <v>5</v>
      </c>
      <c r="J19" s="15">
        <f>Преображенка!H19</f>
        <v>5</v>
      </c>
      <c r="K19" s="15">
        <f>Сахапта!H19</f>
        <v>10</v>
      </c>
      <c r="L19" s="15">
        <f>Сохновка!H19</f>
        <v>10</v>
      </c>
      <c r="M19" s="15">
        <f>Степной!H19</f>
        <v>10</v>
      </c>
      <c r="N19" s="15">
        <f>Антропово!H19</f>
        <v>5</v>
      </c>
      <c r="O19" s="15">
        <f>Медведск!H19</f>
        <v>10</v>
      </c>
      <c r="P19" s="15">
        <f>Сереж!H19</f>
        <v>5</v>
      </c>
    </row>
    <row r="20" spans="1:16" ht="27.75" customHeight="1">
      <c r="A20" s="18" t="s">
        <v>73</v>
      </c>
      <c r="B20" s="191"/>
      <c r="C20" s="192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>
      <c r="A21" s="194" t="s">
        <v>74</v>
      </c>
      <c r="B21" s="178" t="s">
        <v>38</v>
      </c>
      <c r="C21" s="179"/>
      <c r="D21" s="164">
        <f>Глядень!H21</f>
        <v>5</v>
      </c>
      <c r="E21" s="164">
        <f>Дорохово!H21</f>
        <v>3</v>
      </c>
      <c r="F21" s="164">
        <f>Краснополянск!H21</f>
        <v>0</v>
      </c>
      <c r="G21" s="164">
        <f>Крутояр!H21</f>
        <v>3</v>
      </c>
      <c r="H21" s="164">
        <f>Павловка!H21</f>
        <v>3</v>
      </c>
      <c r="I21" s="164">
        <f>Подсосный!H21</f>
        <v>3</v>
      </c>
      <c r="J21" s="164">
        <f>Преображенка!H21</f>
        <v>10</v>
      </c>
      <c r="K21" s="164">
        <f>Сахапта!H21</f>
        <v>3</v>
      </c>
      <c r="L21" s="164">
        <f>Сохновка!H21</f>
        <v>3</v>
      </c>
      <c r="M21" s="164">
        <f>Степной!H21</f>
        <v>0</v>
      </c>
      <c r="N21" s="164">
        <f>Антропово!H21</f>
        <v>3</v>
      </c>
      <c r="O21" s="164">
        <f>Медведск!H21</f>
        <v>5</v>
      </c>
      <c r="P21" s="164">
        <f>Сереж!H21</f>
        <v>3</v>
      </c>
    </row>
    <row r="22" spans="1:16">
      <c r="A22" s="195"/>
      <c r="B22" s="180"/>
      <c r="C22" s="181"/>
      <c r="D22" s="165"/>
      <c r="E22" s="165"/>
      <c r="F22" s="150"/>
      <c r="G22" s="165"/>
      <c r="H22" s="165"/>
      <c r="I22" s="165"/>
      <c r="J22" s="165"/>
      <c r="K22" s="165"/>
      <c r="L22" s="165"/>
      <c r="M22" s="165"/>
      <c r="N22" s="165"/>
      <c r="O22" s="165"/>
      <c r="P22" s="165"/>
    </row>
    <row r="23" spans="1:16">
      <c r="A23" s="195"/>
      <c r="B23" s="180"/>
      <c r="C23" s="181"/>
      <c r="D23" s="165"/>
      <c r="E23" s="165"/>
      <c r="F23" s="150"/>
      <c r="G23" s="165"/>
      <c r="H23" s="165"/>
      <c r="I23" s="165"/>
      <c r="J23" s="165"/>
      <c r="K23" s="165"/>
      <c r="L23" s="165"/>
      <c r="M23" s="165"/>
      <c r="N23" s="165"/>
      <c r="O23" s="165"/>
      <c r="P23" s="165"/>
    </row>
    <row r="24" spans="1:16" ht="14.25" customHeight="1">
      <c r="A24" s="196"/>
      <c r="B24" s="182"/>
      <c r="C24" s="183"/>
      <c r="D24" s="166"/>
      <c r="E24" s="166"/>
      <c r="F24" s="151"/>
      <c r="G24" s="166"/>
      <c r="H24" s="166"/>
      <c r="I24" s="166"/>
      <c r="J24" s="166"/>
      <c r="K24" s="166"/>
      <c r="L24" s="166"/>
      <c r="M24" s="166"/>
      <c r="N24" s="166"/>
      <c r="O24" s="166"/>
      <c r="P24" s="166"/>
    </row>
    <row r="25" spans="1:16">
      <c r="A25" s="201" t="s">
        <v>75</v>
      </c>
      <c r="B25" s="186" t="s">
        <v>38</v>
      </c>
      <c r="C25" s="186"/>
      <c r="D25" s="164">
        <f>Глядень!H25</f>
        <v>3</v>
      </c>
      <c r="E25" s="164">
        <f>Дорохово!H25</f>
        <v>0</v>
      </c>
      <c r="F25" s="193">
        <f>Краснополянск!H25</f>
        <v>0</v>
      </c>
      <c r="G25" s="164">
        <f>Крутояр!H25</f>
        <v>1</v>
      </c>
      <c r="H25" s="164">
        <f>Павловка!H25</f>
        <v>3</v>
      </c>
      <c r="I25" s="164">
        <f>Подсосный!H25</f>
        <v>0</v>
      </c>
      <c r="J25" s="164">
        <f>Преображенка!H25</f>
        <v>0</v>
      </c>
      <c r="K25" s="164">
        <f>Сахапта!H25</f>
        <v>3</v>
      </c>
      <c r="L25" s="164">
        <f>Сохновка!H25</f>
        <v>0</v>
      </c>
      <c r="M25" s="164">
        <f>Степной!H25</f>
        <v>0</v>
      </c>
      <c r="N25" s="164">
        <f>Антропово!H25</f>
        <v>0</v>
      </c>
      <c r="O25" s="164">
        <f>Медведск!H25</f>
        <v>0</v>
      </c>
      <c r="P25" s="164">
        <f>Сереж!H25</f>
        <v>0</v>
      </c>
    </row>
    <row r="26" spans="1:16">
      <c r="A26" s="202"/>
      <c r="B26" s="186"/>
      <c r="C26" s="186"/>
      <c r="D26" s="165"/>
      <c r="E26" s="165"/>
      <c r="F26" s="150"/>
      <c r="G26" s="165"/>
      <c r="H26" s="165"/>
      <c r="I26" s="165"/>
      <c r="J26" s="165"/>
      <c r="K26" s="165"/>
      <c r="L26" s="165"/>
      <c r="M26" s="165"/>
      <c r="N26" s="165"/>
      <c r="O26" s="165"/>
      <c r="P26" s="165"/>
    </row>
    <row r="27" spans="1:16" ht="12" customHeight="1">
      <c r="A27" s="203"/>
      <c r="B27" s="186"/>
      <c r="C27" s="186"/>
      <c r="D27" s="166"/>
      <c r="E27" s="166"/>
      <c r="F27" s="151"/>
      <c r="G27" s="166"/>
      <c r="H27" s="166"/>
      <c r="I27" s="166"/>
      <c r="J27" s="166"/>
      <c r="K27" s="166"/>
      <c r="L27" s="166"/>
      <c r="M27" s="166"/>
      <c r="N27" s="166"/>
      <c r="O27" s="166"/>
      <c r="P27" s="166"/>
    </row>
    <row r="28" spans="1:16">
      <c r="A28" s="207" t="s">
        <v>76</v>
      </c>
      <c r="B28" s="186" t="s">
        <v>38</v>
      </c>
      <c r="C28" s="209"/>
      <c r="D28" s="164">
        <f>Глядень!H28</f>
        <v>10</v>
      </c>
      <c r="E28" s="164">
        <f>Дорохово!H28</f>
        <v>10</v>
      </c>
      <c r="F28" s="193">
        <f>Краснополянск!H28</f>
        <v>3</v>
      </c>
      <c r="G28" s="164">
        <f>Крутояр!H28</f>
        <v>3</v>
      </c>
      <c r="H28" s="164">
        <f>Павловка!H28</f>
        <v>10</v>
      </c>
      <c r="I28" s="164">
        <f>Подсосный!H28</f>
        <v>5</v>
      </c>
      <c r="J28" s="164">
        <f>Преображенка!H28</f>
        <v>10</v>
      </c>
      <c r="K28" s="164">
        <f>Сахапта!H28</f>
        <v>10</v>
      </c>
      <c r="L28" s="164">
        <f>Сохновка!H28</f>
        <v>0</v>
      </c>
      <c r="M28" s="164">
        <f>Степной!H28</f>
        <v>5</v>
      </c>
      <c r="N28" s="164">
        <f>Антропово!H28</f>
        <v>3</v>
      </c>
      <c r="O28" s="164">
        <f>Медведск!H28</f>
        <v>5</v>
      </c>
      <c r="P28" s="164">
        <f>Сереж!H28</f>
        <v>10</v>
      </c>
    </row>
    <row r="29" spans="1:16">
      <c r="A29" s="207"/>
      <c r="B29" s="186"/>
      <c r="C29" s="209"/>
      <c r="D29" s="165"/>
      <c r="E29" s="165"/>
      <c r="F29" s="150"/>
      <c r="G29" s="165"/>
      <c r="H29" s="165"/>
      <c r="I29" s="165"/>
      <c r="J29" s="165"/>
      <c r="K29" s="165"/>
      <c r="L29" s="165"/>
      <c r="M29" s="165"/>
      <c r="N29" s="165"/>
      <c r="O29" s="165"/>
      <c r="P29" s="165"/>
    </row>
    <row r="30" spans="1:16">
      <c r="A30" s="208"/>
      <c r="B30" s="209"/>
      <c r="C30" s="209"/>
      <c r="D30" s="166"/>
      <c r="E30" s="166"/>
      <c r="F30" s="151"/>
      <c r="G30" s="166"/>
      <c r="H30" s="166"/>
      <c r="I30" s="166"/>
      <c r="J30" s="166"/>
      <c r="K30" s="166"/>
      <c r="L30" s="166"/>
      <c r="M30" s="166"/>
      <c r="N30" s="166"/>
      <c r="O30" s="166"/>
      <c r="P30" s="166"/>
    </row>
    <row r="31" spans="1:16">
      <c r="A31" s="207" t="s">
        <v>77</v>
      </c>
      <c r="B31" s="186" t="s">
        <v>38</v>
      </c>
      <c r="C31" s="186"/>
      <c r="D31" s="167">
        <f>Глядень!H31</f>
        <v>10</v>
      </c>
      <c r="E31" s="167">
        <f>Дорохово!H31</f>
        <v>10</v>
      </c>
      <c r="F31" s="193">
        <f>Краснополянск!H31</f>
        <v>1</v>
      </c>
      <c r="G31" s="167">
        <f>Крутояр!H31</f>
        <v>10</v>
      </c>
      <c r="H31" s="167">
        <f>Павловка!H31</f>
        <v>10</v>
      </c>
      <c r="I31" s="167">
        <f>Подсосный!H31</f>
        <v>10</v>
      </c>
      <c r="J31" s="167">
        <f>Преображенка!H31</f>
        <v>10</v>
      </c>
      <c r="K31" s="167">
        <f>Сахапта!H31</f>
        <v>5</v>
      </c>
      <c r="L31" s="167">
        <f>Сохновка!H31</f>
        <v>0</v>
      </c>
      <c r="M31" s="167">
        <f>Степной!H31</f>
        <v>5</v>
      </c>
      <c r="N31" s="167">
        <f>Антропово!H31</f>
        <v>0</v>
      </c>
      <c r="O31" s="167">
        <f>Медведск!H31</f>
        <v>0</v>
      </c>
      <c r="P31" s="167">
        <f>Сереж!H31</f>
        <v>0</v>
      </c>
    </row>
    <row r="32" spans="1:16">
      <c r="A32" s="208"/>
      <c r="B32" s="186"/>
      <c r="C32" s="186"/>
      <c r="D32" s="168"/>
      <c r="E32" s="168"/>
      <c r="F32" s="150"/>
      <c r="G32" s="168"/>
      <c r="H32" s="168"/>
      <c r="I32" s="168"/>
      <c r="J32" s="168"/>
      <c r="K32" s="168"/>
      <c r="L32" s="168"/>
      <c r="M32" s="168"/>
      <c r="N32" s="168"/>
      <c r="O32" s="168"/>
      <c r="P32" s="168"/>
    </row>
    <row r="33" spans="1:16" ht="9.75" customHeight="1">
      <c r="A33" s="208"/>
      <c r="B33" s="186"/>
      <c r="C33" s="186"/>
      <c r="D33" s="169"/>
      <c r="E33" s="169"/>
      <c r="F33" s="151"/>
      <c r="G33" s="169"/>
      <c r="H33" s="169"/>
      <c r="I33" s="169"/>
      <c r="J33" s="169"/>
      <c r="K33" s="169"/>
      <c r="L33" s="169"/>
      <c r="M33" s="169"/>
      <c r="N33" s="169"/>
      <c r="O33" s="169"/>
      <c r="P33" s="169"/>
    </row>
    <row r="34" spans="1:16">
      <c r="A34" s="204" t="s">
        <v>78</v>
      </c>
      <c r="B34" s="178" t="s">
        <v>38</v>
      </c>
      <c r="C34" s="179"/>
      <c r="D34" s="164">
        <f>Глядень!H34</f>
        <v>10</v>
      </c>
      <c r="E34" s="164">
        <f>Дорохово!H34</f>
        <v>0</v>
      </c>
      <c r="F34" s="193">
        <f>Краснополянск!H34</f>
        <v>5</v>
      </c>
      <c r="G34" s="164">
        <f>Крутояр!H34</f>
        <v>0</v>
      </c>
      <c r="H34" s="164">
        <f>Павловка!H34</f>
        <v>10</v>
      </c>
      <c r="I34" s="164">
        <f>Подсосный!H34</f>
        <v>0</v>
      </c>
      <c r="J34" s="164">
        <f>Преображенка!H34</f>
        <v>10</v>
      </c>
      <c r="K34" s="164">
        <f>Сахапта!H34</f>
        <v>0</v>
      </c>
      <c r="L34" s="164">
        <f>Сохновка!H34</f>
        <v>0</v>
      </c>
      <c r="M34" s="164">
        <f>Степной!H34</f>
        <v>1</v>
      </c>
      <c r="N34" s="164">
        <f>Антропово!H34</f>
        <v>0</v>
      </c>
      <c r="O34" s="164">
        <f>Медведск!H34</f>
        <v>0</v>
      </c>
      <c r="P34" s="164">
        <f>Сереж!H34</f>
        <v>0</v>
      </c>
    </row>
    <row r="35" spans="1:16">
      <c r="A35" s="205"/>
      <c r="B35" s="180"/>
      <c r="C35" s="181"/>
      <c r="D35" s="165"/>
      <c r="E35" s="165"/>
      <c r="F35" s="150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  <row r="36" spans="1:16">
      <c r="A36" s="206"/>
      <c r="B36" s="182"/>
      <c r="C36" s="183"/>
      <c r="D36" s="166"/>
      <c r="E36" s="166"/>
      <c r="F36" s="151"/>
      <c r="G36" s="166"/>
      <c r="H36" s="166"/>
      <c r="I36" s="166"/>
      <c r="J36" s="166"/>
      <c r="K36" s="166"/>
      <c r="L36" s="166"/>
      <c r="M36" s="166"/>
      <c r="N36" s="166"/>
      <c r="O36" s="166"/>
      <c r="P36" s="166"/>
    </row>
    <row r="37" spans="1:16">
      <c r="A37" s="204" t="s">
        <v>161</v>
      </c>
      <c r="B37" s="178" t="s">
        <v>38</v>
      </c>
      <c r="C37" s="179"/>
      <c r="D37" s="164">
        <f>Глядень!H37</f>
        <v>10</v>
      </c>
      <c r="E37" s="164">
        <f>Дорохово!H37</f>
        <v>3</v>
      </c>
      <c r="F37" s="193">
        <f>Краснополянск!H37</f>
        <v>1</v>
      </c>
      <c r="G37" s="164">
        <f>Крутояр!H37</f>
        <v>5</v>
      </c>
      <c r="H37" s="164">
        <f>Павловка!H37</f>
        <v>10</v>
      </c>
      <c r="I37" s="164">
        <f>Подсосный!H37</f>
        <v>10</v>
      </c>
      <c r="J37" s="164">
        <f>Преображенка!H37</f>
        <v>10</v>
      </c>
      <c r="K37" s="164">
        <f>Сахапта!H37</f>
        <v>5</v>
      </c>
      <c r="L37" s="164">
        <f>Сохновка!H37</f>
        <v>10</v>
      </c>
      <c r="M37" s="164">
        <f>Степной!H37</f>
        <v>3</v>
      </c>
      <c r="N37" s="164">
        <f>Антропово!H37</f>
        <v>10</v>
      </c>
      <c r="O37" s="164">
        <f>Медведск!H37</f>
        <v>10</v>
      </c>
      <c r="P37" s="164">
        <f>Сереж!H37</f>
        <v>10</v>
      </c>
    </row>
    <row r="38" spans="1:16">
      <c r="A38" s="205"/>
      <c r="B38" s="180"/>
      <c r="C38" s="181"/>
      <c r="D38" s="165"/>
      <c r="E38" s="165"/>
      <c r="F38" s="150"/>
      <c r="G38" s="165"/>
      <c r="H38" s="165"/>
      <c r="I38" s="165"/>
      <c r="J38" s="165"/>
      <c r="K38" s="165"/>
      <c r="L38" s="165"/>
      <c r="M38" s="165"/>
      <c r="N38" s="165"/>
      <c r="O38" s="165"/>
      <c r="P38" s="165"/>
    </row>
    <row r="39" spans="1:16">
      <c r="A39" s="206"/>
      <c r="B39" s="182"/>
      <c r="C39" s="183"/>
      <c r="D39" s="166"/>
      <c r="E39" s="166"/>
      <c r="F39" s="151"/>
      <c r="G39" s="166"/>
      <c r="H39" s="166"/>
      <c r="I39" s="166"/>
      <c r="J39" s="166"/>
      <c r="K39" s="166"/>
      <c r="L39" s="166"/>
      <c r="M39" s="166"/>
      <c r="N39" s="166"/>
      <c r="O39" s="166"/>
      <c r="P39" s="166"/>
    </row>
    <row r="40" spans="1:16" ht="15" customHeight="1">
      <c r="A40" s="204" t="s">
        <v>192</v>
      </c>
      <c r="B40" s="216" t="s">
        <v>193</v>
      </c>
      <c r="C40" s="217"/>
      <c r="D40" s="164">
        <f>Глядень!H41</f>
        <v>10</v>
      </c>
      <c r="E40" s="164">
        <f>Дорохово!H41</f>
        <v>10</v>
      </c>
      <c r="F40" s="164">
        <f>Краснополянск!H41</f>
        <v>0</v>
      </c>
      <c r="G40" s="164">
        <f>Крутояр!H41</f>
        <v>0</v>
      </c>
      <c r="H40" s="164">
        <f>Павловка!H41</f>
        <v>10</v>
      </c>
      <c r="I40" s="164">
        <f>Подсосный!H41</f>
        <v>5</v>
      </c>
      <c r="J40" s="164">
        <f>Преображенка!H41</f>
        <v>10</v>
      </c>
      <c r="K40" s="164">
        <f>Сахапта!H41</f>
        <v>10</v>
      </c>
      <c r="L40" s="164">
        <f>Сохновка!H41</f>
        <v>10</v>
      </c>
      <c r="M40" s="164">
        <f>Степной!H41</f>
        <v>1</v>
      </c>
      <c r="N40" s="164">
        <f>Антропово!H41</f>
        <v>10</v>
      </c>
      <c r="O40" s="164">
        <f>Медведск!H41</f>
        <v>5</v>
      </c>
      <c r="P40" s="164">
        <f>Сереж!H41</f>
        <v>3</v>
      </c>
    </row>
    <row r="41" spans="1:16">
      <c r="A41" s="214"/>
      <c r="B41" s="218"/>
      <c r="C41" s="219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1:16">
      <c r="A42" s="215"/>
      <c r="B42" s="220"/>
      <c r="C42" s="22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</row>
    <row r="43" spans="1:16">
      <c r="A43" s="204" t="s">
        <v>79</v>
      </c>
      <c r="B43" s="178" t="s">
        <v>80</v>
      </c>
      <c r="C43" s="179"/>
      <c r="D43" s="164">
        <f>Глядень!H44</f>
        <v>40</v>
      </c>
      <c r="E43" s="164">
        <f>Дорохово!H44</f>
        <v>-7</v>
      </c>
      <c r="F43" s="164">
        <f>Краснополянск!H44</f>
        <v>-7</v>
      </c>
      <c r="G43" s="164">
        <f>Крутояр!H44</f>
        <v>-7</v>
      </c>
      <c r="H43" s="164">
        <f>Павловка!H44</f>
        <v>40</v>
      </c>
      <c r="I43" s="164">
        <f>Подсосный!H44</f>
        <v>40</v>
      </c>
      <c r="J43" s="164">
        <f>Преображенка!H44</f>
        <v>40</v>
      </c>
      <c r="K43" s="164">
        <f>Сахапта!H44</f>
        <v>26</v>
      </c>
      <c r="L43" s="164">
        <f>Сохновка!H44</f>
        <v>19</v>
      </c>
      <c r="M43" s="164">
        <f>Степной!H44</f>
        <v>-7</v>
      </c>
      <c r="N43" s="164">
        <f>Антропово!H44</f>
        <v>33</v>
      </c>
      <c r="O43" s="164">
        <f>Медведск!H44</f>
        <v>-1</v>
      </c>
      <c r="P43" s="164">
        <f>Сереж!H44</f>
        <v>-14</v>
      </c>
    </row>
    <row r="44" spans="1:16">
      <c r="A44" s="205"/>
      <c r="B44" s="180"/>
      <c r="C44" s="181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</row>
    <row r="45" spans="1:16">
      <c r="A45" s="206"/>
      <c r="B45" s="182"/>
      <c r="C45" s="183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</row>
    <row r="46" spans="1:16" ht="40.5" customHeight="1">
      <c r="A46" s="20" t="s">
        <v>160</v>
      </c>
      <c r="B46" s="188" t="s">
        <v>64</v>
      </c>
      <c r="C46" s="222"/>
      <c r="D46" s="15">
        <f>Глядень!H47</f>
        <v>0</v>
      </c>
      <c r="E46" s="15">
        <f>Дорохово!H47</f>
        <v>2</v>
      </c>
      <c r="F46" s="43">
        <f>Краснополянск!H47</f>
        <v>0</v>
      </c>
      <c r="G46" s="15">
        <f>Крутояр!H47</f>
        <v>0</v>
      </c>
      <c r="H46" s="15">
        <f>Павловка!H47</f>
        <v>0</v>
      </c>
      <c r="I46" s="21">
        <f>Подсосный!H47</f>
        <v>4</v>
      </c>
      <c r="J46" s="15">
        <f>Преображенка!H47</f>
        <v>0</v>
      </c>
      <c r="K46" s="15">
        <f>Сахапта!H47</f>
        <v>2</v>
      </c>
      <c r="L46" s="15">
        <f>Сохновка!H47</f>
        <v>0</v>
      </c>
      <c r="M46" s="15">
        <f>Степной!H47</f>
        <v>1</v>
      </c>
      <c r="N46" s="15">
        <f>Антропово!H47</f>
        <v>4</v>
      </c>
      <c r="O46" s="15">
        <f>Медведск!H47</f>
        <v>0</v>
      </c>
      <c r="P46" s="15">
        <f>Сереж!H47</f>
        <v>0</v>
      </c>
    </row>
    <row r="47" spans="1:16" ht="40.5" customHeight="1">
      <c r="A47" s="158" t="s">
        <v>331</v>
      </c>
      <c r="B47" s="159"/>
      <c r="C47" s="153"/>
      <c r="D47" s="158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3"/>
    </row>
    <row r="48" spans="1:16" ht="24.75" customHeight="1">
      <c r="A48" s="76" t="s">
        <v>81</v>
      </c>
      <c r="B48" s="152" t="s">
        <v>82</v>
      </c>
      <c r="C48" s="153"/>
      <c r="D48" s="149">
        <v>0</v>
      </c>
      <c r="E48" s="149">
        <v>0</v>
      </c>
      <c r="F48" s="149">
        <v>0</v>
      </c>
      <c r="G48" s="149">
        <v>0</v>
      </c>
      <c r="H48" s="149">
        <v>0</v>
      </c>
      <c r="I48" s="149">
        <v>0</v>
      </c>
      <c r="J48" s="149">
        <v>0</v>
      </c>
      <c r="K48" s="149">
        <v>0</v>
      </c>
      <c r="L48" s="149">
        <v>0</v>
      </c>
      <c r="M48" s="149">
        <v>0</v>
      </c>
      <c r="N48" s="149">
        <v>0</v>
      </c>
      <c r="O48" s="149">
        <v>0</v>
      </c>
      <c r="P48" s="149">
        <v>0</v>
      </c>
    </row>
    <row r="49" spans="1:16" ht="27" customHeight="1">
      <c r="A49" s="76" t="s">
        <v>83</v>
      </c>
      <c r="B49" s="152" t="s">
        <v>84</v>
      </c>
      <c r="C49" s="153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</row>
    <row r="50" spans="1:16" ht="31.5" customHeight="1">
      <c r="A50" s="158" t="s">
        <v>332</v>
      </c>
      <c r="B50" s="197"/>
      <c r="C50" s="198"/>
      <c r="D50" s="158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3"/>
    </row>
    <row r="51" spans="1:16" ht="21.75" customHeight="1">
      <c r="A51" s="76" t="s">
        <v>81</v>
      </c>
      <c r="B51" s="152" t="s">
        <v>82</v>
      </c>
      <c r="C51" s="153"/>
      <c r="D51" s="149">
        <v>0</v>
      </c>
      <c r="E51" s="149">
        <v>0</v>
      </c>
      <c r="F51" s="149">
        <v>0</v>
      </c>
      <c r="G51" s="149">
        <v>0</v>
      </c>
      <c r="H51" s="149">
        <v>0</v>
      </c>
      <c r="I51" s="149">
        <v>0</v>
      </c>
      <c r="J51" s="95">
        <v>0</v>
      </c>
      <c r="K51" s="149">
        <v>0</v>
      </c>
      <c r="L51" s="149">
        <v>0</v>
      </c>
      <c r="M51" s="149">
        <v>0</v>
      </c>
      <c r="N51" s="149">
        <v>0</v>
      </c>
      <c r="O51" s="149">
        <v>0</v>
      </c>
      <c r="P51" s="149">
        <v>0</v>
      </c>
    </row>
    <row r="52" spans="1:16" ht="23.25" customHeight="1">
      <c r="A52" s="76" t="s">
        <v>83</v>
      </c>
      <c r="B52" s="152" t="s">
        <v>84</v>
      </c>
      <c r="C52" s="153"/>
      <c r="D52" s="150"/>
      <c r="E52" s="150"/>
      <c r="F52" s="150"/>
      <c r="G52" s="150"/>
      <c r="H52" s="150"/>
      <c r="I52" s="150"/>
      <c r="J52" s="45">
        <v>17</v>
      </c>
      <c r="K52" s="150"/>
      <c r="L52" s="150"/>
      <c r="M52" s="150"/>
      <c r="N52" s="150"/>
      <c r="O52" s="150"/>
      <c r="P52" s="150"/>
    </row>
    <row r="53" spans="1:16" ht="23.25" customHeight="1">
      <c r="A53" s="76" t="s">
        <v>85</v>
      </c>
      <c r="B53" s="152" t="s">
        <v>86</v>
      </c>
      <c r="C53" s="153"/>
      <c r="D53" s="151"/>
      <c r="E53" s="151"/>
      <c r="F53" s="151"/>
      <c r="G53" s="151"/>
      <c r="H53" s="151"/>
      <c r="I53" s="151"/>
      <c r="J53" s="45">
        <v>0</v>
      </c>
      <c r="K53" s="151"/>
      <c r="L53" s="151"/>
      <c r="M53" s="151"/>
      <c r="N53" s="151"/>
      <c r="O53" s="151"/>
      <c r="P53" s="151"/>
    </row>
    <row r="54" spans="1:16" ht="21" customHeight="1">
      <c r="A54" s="158" t="s">
        <v>43</v>
      </c>
      <c r="B54" s="197"/>
      <c r="C54" s="198"/>
      <c r="D54" s="158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3"/>
    </row>
    <row r="55" spans="1:16" ht="25.5">
      <c r="A55" s="77" t="s">
        <v>137</v>
      </c>
      <c r="B55" s="199" t="s">
        <v>142</v>
      </c>
      <c r="C55" s="200"/>
      <c r="D55" s="160">
        <f>'подробный рейтинг сайтов'!G31</f>
        <v>76</v>
      </c>
      <c r="E55" s="163">
        <f>'подробный рейтинг сайтов'!H31</f>
        <v>48</v>
      </c>
      <c r="F55" s="163">
        <f>'подробный рейтинг сайтов'!I31</f>
        <v>39.5</v>
      </c>
      <c r="G55" s="163">
        <f>'подробный рейтинг сайтов'!J31</f>
        <v>41.5</v>
      </c>
      <c r="H55" s="160">
        <f>'подробный рейтинг сайтов'!K31</f>
        <v>78</v>
      </c>
      <c r="I55" s="163">
        <f>'подробный рейтинг сайтов'!L31</f>
        <v>50</v>
      </c>
      <c r="J55" s="160">
        <f>'подробный рейтинг сайтов'!M31</f>
        <v>70</v>
      </c>
      <c r="K55" s="163">
        <f>'подробный рейтинг сайтов'!N31</f>
        <v>39.5</v>
      </c>
      <c r="L55" s="163">
        <f>'подробный рейтинг сайтов'!O31</f>
        <v>46</v>
      </c>
      <c r="M55" s="163">
        <f>'подробный рейтинг сайтов'!P31</f>
        <v>47</v>
      </c>
      <c r="N55" s="163">
        <f>'подробный рейтинг сайтов'!Q31</f>
        <v>50.5</v>
      </c>
      <c r="O55" s="163">
        <f>'подробный рейтинг сайтов'!R31</f>
        <v>39</v>
      </c>
      <c r="P55" s="163">
        <f>'подробный рейтинг сайтов'!S31</f>
        <v>27</v>
      </c>
    </row>
    <row r="56" spans="1:16">
      <c r="A56" s="60" t="s">
        <v>138</v>
      </c>
      <c r="B56" s="189" t="s">
        <v>143</v>
      </c>
      <c r="C56" s="190"/>
      <c r="D56" s="161"/>
      <c r="E56" s="150"/>
      <c r="F56" s="150"/>
      <c r="G56" s="150"/>
      <c r="H56" s="161"/>
      <c r="I56" s="150"/>
      <c r="J56" s="161"/>
      <c r="K56" s="150"/>
      <c r="L56" s="150"/>
      <c r="M56" s="150"/>
      <c r="N56" s="150"/>
      <c r="O56" s="150"/>
      <c r="P56" s="150"/>
    </row>
    <row r="57" spans="1:16">
      <c r="A57" s="60" t="s">
        <v>139</v>
      </c>
      <c r="B57" s="189" t="s">
        <v>145</v>
      </c>
      <c r="C57" s="190"/>
      <c r="D57" s="161"/>
      <c r="E57" s="150"/>
      <c r="F57" s="150"/>
      <c r="G57" s="150"/>
      <c r="H57" s="161"/>
      <c r="I57" s="150"/>
      <c r="J57" s="161"/>
      <c r="K57" s="150"/>
      <c r="L57" s="150"/>
      <c r="M57" s="150"/>
      <c r="N57" s="150"/>
      <c r="O57" s="150"/>
      <c r="P57" s="150"/>
    </row>
    <row r="58" spans="1:16">
      <c r="A58" s="77" t="s">
        <v>44</v>
      </c>
      <c r="B58" s="199" t="s">
        <v>319</v>
      </c>
      <c r="C58" s="200"/>
      <c r="D58" s="161"/>
      <c r="E58" s="150"/>
      <c r="F58" s="150"/>
      <c r="G58" s="150"/>
      <c r="H58" s="161"/>
      <c r="I58" s="150"/>
      <c r="J58" s="161"/>
      <c r="K58" s="150"/>
      <c r="L58" s="150"/>
      <c r="M58" s="150"/>
      <c r="N58" s="150"/>
      <c r="O58" s="150"/>
      <c r="P58" s="150"/>
    </row>
    <row r="59" spans="1:16">
      <c r="A59" s="16" t="s">
        <v>45</v>
      </c>
      <c r="B59" s="189" t="s">
        <v>165</v>
      </c>
      <c r="C59" s="190"/>
      <c r="D59" s="161"/>
      <c r="E59" s="150"/>
      <c r="F59" s="150"/>
      <c r="G59" s="150"/>
      <c r="H59" s="161"/>
      <c r="I59" s="150"/>
      <c r="J59" s="161"/>
      <c r="K59" s="150"/>
      <c r="L59" s="150"/>
      <c r="M59" s="150"/>
      <c r="N59" s="150"/>
      <c r="O59" s="150"/>
      <c r="P59" s="150"/>
    </row>
    <row r="60" spans="1:16">
      <c r="A60" s="16" t="s">
        <v>46</v>
      </c>
      <c r="B60" s="154" t="s">
        <v>48</v>
      </c>
      <c r="C60" s="155"/>
      <c r="D60" s="161"/>
      <c r="E60" s="150"/>
      <c r="F60" s="150"/>
      <c r="G60" s="150"/>
      <c r="H60" s="161"/>
      <c r="I60" s="150"/>
      <c r="J60" s="161"/>
      <c r="K60" s="150"/>
      <c r="L60" s="150"/>
      <c r="M60" s="150"/>
      <c r="N60" s="150"/>
      <c r="O60" s="150"/>
      <c r="P60" s="150"/>
    </row>
    <row r="61" spans="1:16">
      <c r="A61" s="16" t="s">
        <v>181</v>
      </c>
      <c r="B61" s="154" t="s">
        <v>48</v>
      </c>
      <c r="C61" s="155"/>
      <c r="D61" s="161"/>
      <c r="E61" s="150"/>
      <c r="F61" s="150"/>
      <c r="G61" s="150"/>
      <c r="H61" s="161"/>
      <c r="I61" s="150"/>
      <c r="J61" s="161"/>
      <c r="K61" s="150"/>
      <c r="L61" s="150"/>
      <c r="M61" s="150"/>
      <c r="N61" s="150"/>
      <c r="O61" s="150"/>
      <c r="P61" s="150"/>
    </row>
    <row r="62" spans="1:16">
      <c r="A62" s="16" t="s">
        <v>182</v>
      </c>
      <c r="B62" s="154" t="s">
        <v>48</v>
      </c>
      <c r="C62" s="155"/>
      <c r="D62" s="161"/>
      <c r="E62" s="150"/>
      <c r="F62" s="150"/>
      <c r="G62" s="150"/>
      <c r="H62" s="161"/>
      <c r="I62" s="150"/>
      <c r="J62" s="161"/>
      <c r="K62" s="150"/>
      <c r="L62" s="150"/>
      <c r="M62" s="150"/>
      <c r="N62" s="150"/>
      <c r="O62" s="150"/>
      <c r="P62" s="150"/>
    </row>
    <row r="63" spans="1:16">
      <c r="A63" s="16" t="s">
        <v>49</v>
      </c>
      <c r="B63" s="154" t="s">
        <v>207</v>
      </c>
      <c r="C63" s="155"/>
      <c r="D63" s="161"/>
      <c r="E63" s="150"/>
      <c r="F63" s="150"/>
      <c r="G63" s="150"/>
      <c r="H63" s="161"/>
      <c r="I63" s="150"/>
      <c r="J63" s="161"/>
      <c r="K63" s="150"/>
      <c r="L63" s="150"/>
      <c r="M63" s="150"/>
      <c r="N63" s="150"/>
      <c r="O63" s="150"/>
      <c r="P63" s="150"/>
    </row>
    <row r="64" spans="1:16">
      <c r="A64" s="16" t="s">
        <v>50</v>
      </c>
      <c r="B64" s="154" t="s">
        <v>48</v>
      </c>
      <c r="C64" s="155"/>
      <c r="D64" s="161"/>
      <c r="E64" s="150"/>
      <c r="F64" s="150"/>
      <c r="G64" s="150"/>
      <c r="H64" s="161"/>
      <c r="I64" s="150"/>
      <c r="J64" s="161"/>
      <c r="K64" s="150"/>
      <c r="L64" s="150"/>
      <c r="M64" s="150"/>
      <c r="N64" s="150"/>
      <c r="O64" s="150"/>
      <c r="P64" s="150"/>
    </row>
    <row r="65" spans="1:16">
      <c r="A65" s="16" t="s">
        <v>51</v>
      </c>
      <c r="B65" s="154" t="s">
        <v>207</v>
      </c>
      <c r="C65" s="155"/>
      <c r="D65" s="161"/>
      <c r="E65" s="150"/>
      <c r="F65" s="150"/>
      <c r="G65" s="150"/>
      <c r="H65" s="161"/>
      <c r="I65" s="150"/>
      <c r="J65" s="161"/>
      <c r="K65" s="150"/>
      <c r="L65" s="150"/>
      <c r="M65" s="150"/>
      <c r="N65" s="150"/>
      <c r="O65" s="150"/>
      <c r="P65" s="150"/>
    </row>
    <row r="66" spans="1:16">
      <c r="A66" s="16" t="s">
        <v>52</v>
      </c>
      <c r="B66" s="154" t="s">
        <v>48</v>
      </c>
      <c r="C66" s="155"/>
      <c r="D66" s="161"/>
      <c r="E66" s="150"/>
      <c r="F66" s="150"/>
      <c r="G66" s="150"/>
      <c r="H66" s="161"/>
      <c r="I66" s="150"/>
      <c r="J66" s="161"/>
      <c r="K66" s="150"/>
      <c r="L66" s="150"/>
      <c r="M66" s="150"/>
      <c r="N66" s="150"/>
      <c r="O66" s="150"/>
      <c r="P66" s="150"/>
    </row>
    <row r="67" spans="1:16">
      <c r="A67" s="59" t="s">
        <v>53</v>
      </c>
      <c r="B67" s="156" t="s">
        <v>54</v>
      </c>
      <c r="C67" s="157"/>
      <c r="D67" s="161"/>
      <c r="E67" s="150"/>
      <c r="F67" s="150"/>
      <c r="G67" s="150"/>
      <c r="H67" s="161"/>
      <c r="I67" s="150"/>
      <c r="J67" s="161"/>
      <c r="K67" s="150"/>
      <c r="L67" s="150"/>
      <c r="M67" s="150"/>
      <c r="N67" s="150"/>
      <c r="O67" s="150"/>
      <c r="P67" s="150"/>
    </row>
    <row r="68" spans="1:16">
      <c r="A68" s="16" t="s">
        <v>55</v>
      </c>
      <c r="B68" s="154" t="s">
        <v>47</v>
      </c>
      <c r="C68" s="155"/>
      <c r="D68" s="161"/>
      <c r="E68" s="150"/>
      <c r="F68" s="150"/>
      <c r="G68" s="150"/>
      <c r="H68" s="161"/>
      <c r="I68" s="150"/>
      <c r="J68" s="161"/>
      <c r="K68" s="150"/>
      <c r="L68" s="150"/>
      <c r="M68" s="150"/>
      <c r="N68" s="150"/>
      <c r="O68" s="150"/>
      <c r="P68" s="150"/>
    </row>
    <row r="69" spans="1:16" ht="25.5">
      <c r="A69" s="16" t="s">
        <v>147</v>
      </c>
      <c r="B69" s="154" t="s">
        <v>56</v>
      </c>
      <c r="C69" s="155"/>
      <c r="D69" s="161"/>
      <c r="E69" s="150"/>
      <c r="F69" s="150"/>
      <c r="G69" s="150"/>
      <c r="H69" s="161"/>
      <c r="I69" s="150"/>
      <c r="J69" s="161"/>
      <c r="K69" s="150"/>
      <c r="L69" s="150"/>
      <c r="M69" s="150"/>
      <c r="N69" s="150"/>
      <c r="O69" s="150"/>
      <c r="P69" s="150"/>
    </row>
    <row r="70" spans="1:16">
      <c r="A70" s="16" t="s">
        <v>57</v>
      </c>
      <c r="B70" s="154" t="s">
        <v>56</v>
      </c>
      <c r="C70" s="155"/>
      <c r="D70" s="161"/>
      <c r="E70" s="150"/>
      <c r="F70" s="150"/>
      <c r="G70" s="150"/>
      <c r="H70" s="161"/>
      <c r="I70" s="150"/>
      <c r="J70" s="161"/>
      <c r="K70" s="150"/>
      <c r="L70" s="150"/>
      <c r="M70" s="150"/>
      <c r="N70" s="150"/>
      <c r="O70" s="150"/>
      <c r="P70" s="150"/>
    </row>
    <row r="71" spans="1:16">
      <c r="A71" s="59" t="s">
        <v>169</v>
      </c>
      <c r="B71" s="156" t="s">
        <v>170</v>
      </c>
      <c r="C71" s="157"/>
      <c r="D71" s="161"/>
      <c r="E71" s="150"/>
      <c r="F71" s="150"/>
      <c r="G71" s="150"/>
      <c r="H71" s="161"/>
      <c r="I71" s="150"/>
      <c r="J71" s="161"/>
      <c r="K71" s="150"/>
      <c r="L71" s="150"/>
      <c r="M71" s="150"/>
      <c r="N71" s="150"/>
      <c r="O71" s="150"/>
      <c r="P71" s="150"/>
    </row>
    <row r="72" spans="1:16">
      <c r="A72" s="17" t="s">
        <v>58</v>
      </c>
      <c r="B72" s="154" t="s">
        <v>59</v>
      </c>
      <c r="C72" s="155"/>
      <c r="D72" s="161"/>
      <c r="E72" s="150"/>
      <c r="F72" s="150"/>
      <c r="G72" s="150"/>
      <c r="H72" s="161"/>
      <c r="I72" s="150"/>
      <c r="J72" s="161"/>
      <c r="K72" s="150"/>
      <c r="L72" s="150"/>
      <c r="M72" s="150"/>
      <c r="N72" s="150"/>
      <c r="O72" s="150"/>
      <c r="P72" s="150"/>
    </row>
    <row r="73" spans="1:16">
      <c r="A73" s="17" t="s">
        <v>60</v>
      </c>
      <c r="B73" s="154" t="s">
        <v>59</v>
      </c>
      <c r="C73" s="155"/>
      <c r="D73" s="161"/>
      <c r="E73" s="150"/>
      <c r="F73" s="150"/>
      <c r="G73" s="150"/>
      <c r="H73" s="161"/>
      <c r="I73" s="150"/>
      <c r="J73" s="161"/>
      <c r="K73" s="150"/>
      <c r="L73" s="150"/>
      <c r="M73" s="150"/>
      <c r="N73" s="150"/>
      <c r="O73" s="150"/>
      <c r="P73" s="150"/>
    </row>
    <row r="74" spans="1:16">
      <c r="A74" s="59" t="s">
        <v>61</v>
      </c>
      <c r="B74" s="156" t="s">
        <v>62</v>
      </c>
      <c r="C74" s="157"/>
      <c r="D74" s="161"/>
      <c r="E74" s="150"/>
      <c r="F74" s="150"/>
      <c r="G74" s="150"/>
      <c r="H74" s="161"/>
      <c r="I74" s="150"/>
      <c r="J74" s="161"/>
      <c r="K74" s="150"/>
      <c r="L74" s="150"/>
      <c r="M74" s="150"/>
      <c r="N74" s="150"/>
      <c r="O74" s="150"/>
      <c r="P74" s="150"/>
    </row>
    <row r="75" spans="1:16">
      <c r="A75" s="17" t="s">
        <v>63</v>
      </c>
      <c r="B75" s="154" t="s">
        <v>64</v>
      </c>
      <c r="C75" s="155"/>
      <c r="D75" s="161"/>
      <c r="E75" s="150"/>
      <c r="F75" s="150"/>
      <c r="G75" s="150"/>
      <c r="H75" s="161"/>
      <c r="I75" s="150"/>
      <c r="J75" s="161"/>
      <c r="K75" s="150"/>
      <c r="L75" s="150"/>
      <c r="M75" s="150"/>
      <c r="N75" s="150"/>
      <c r="O75" s="150"/>
      <c r="P75" s="150"/>
    </row>
    <row r="76" spans="1:16">
      <c r="A76" s="17" t="s">
        <v>65</v>
      </c>
      <c r="B76" s="154" t="s">
        <v>64</v>
      </c>
      <c r="C76" s="155"/>
      <c r="D76" s="161"/>
      <c r="E76" s="150"/>
      <c r="F76" s="150"/>
      <c r="G76" s="150"/>
      <c r="H76" s="161"/>
      <c r="I76" s="150"/>
      <c r="J76" s="161"/>
      <c r="K76" s="150"/>
      <c r="L76" s="150"/>
      <c r="M76" s="150"/>
      <c r="N76" s="150"/>
      <c r="O76" s="150"/>
      <c r="P76" s="150"/>
    </row>
    <row r="77" spans="1:16">
      <c r="A77" s="17" t="s">
        <v>66</v>
      </c>
      <c r="B77" s="154" t="s">
        <v>64</v>
      </c>
      <c r="C77" s="155"/>
      <c r="D77" s="161"/>
      <c r="E77" s="150"/>
      <c r="F77" s="150"/>
      <c r="G77" s="150"/>
      <c r="H77" s="161"/>
      <c r="I77" s="150"/>
      <c r="J77" s="161"/>
      <c r="K77" s="150"/>
      <c r="L77" s="150"/>
      <c r="M77" s="150"/>
      <c r="N77" s="150"/>
      <c r="O77" s="150"/>
      <c r="P77" s="150"/>
    </row>
    <row r="78" spans="1:16">
      <c r="A78" s="17" t="s">
        <v>67</v>
      </c>
      <c r="B78" s="154" t="s">
        <v>68</v>
      </c>
      <c r="C78" s="155"/>
      <c r="D78" s="161"/>
      <c r="E78" s="150"/>
      <c r="F78" s="150"/>
      <c r="G78" s="150"/>
      <c r="H78" s="161"/>
      <c r="I78" s="150"/>
      <c r="J78" s="161"/>
      <c r="K78" s="150"/>
      <c r="L78" s="150"/>
      <c r="M78" s="150"/>
      <c r="N78" s="150"/>
      <c r="O78" s="150"/>
      <c r="P78" s="150"/>
    </row>
    <row r="79" spans="1:16">
      <c r="A79" s="17" t="s">
        <v>69</v>
      </c>
      <c r="B79" s="154" t="s">
        <v>68</v>
      </c>
      <c r="C79" s="155"/>
      <c r="D79" s="161"/>
      <c r="E79" s="150"/>
      <c r="F79" s="150"/>
      <c r="G79" s="150"/>
      <c r="H79" s="161"/>
      <c r="I79" s="150"/>
      <c r="J79" s="161"/>
      <c r="K79" s="150"/>
      <c r="L79" s="150"/>
      <c r="M79" s="150"/>
      <c r="N79" s="150"/>
      <c r="O79" s="150"/>
      <c r="P79" s="150"/>
    </row>
    <row r="80" spans="1:16">
      <c r="A80" s="17" t="s">
        <v>70</v>
      </c>
      <c r="B80" s="154" t="s">
        <v>68</v>
      </c>
      <c r="C80" s="155"/>
      <c r="D80" s="161"/>
      <c r="E80" s="150"/>
      <c r="F80" s="150"/>
      <c r="G80" s="150"/>
      <c r="H80" s="161"/>
      <c r="I80" s="150"/>
      <c r="J80" s="161"/>
      <c r="K80" s="150"/>
      <c r="L80" s="150"/>
      <c r="M80" s="150"/>
      <c r="N80" s="150"/>
      <c r="O80" s="150"/>
      <c r="P80" s="150"/>
    </row>
    <row r="81" spans="1:16">
      <c r="A81" s="17" t="s">
        <v>71</v>
      </c>
      <c r="B81" s="154" t="s">
        <v>72</v>
      </c>
      <c r="C81" s="155"/>
      <c r="D81" s="162"/>
      <c r="E81" s="151"/>
      <c r="F81" s="151"/>
      <c r="G81" s="151"/>
      <c r="H81" s="162"/>
      <c r="I81" s="151"/>
      <c r="J81" s="162"/>
      <c r="K81" s="151"/>
      <c r="L81" s="151"/>
      <c r="M81" s="151"/>
      <c r="N81" s="151"/>
      <c r="O81" s="151"/>
      <c r="P81" s="151"/>
    </row>
    <row r="82" spans="1:16" ht="26.25">
      <c r="A82" s="22" t="s">
        <v>87</v>
      </c>
      <c r="B82" s="23"/>
      <c r="C82" s="23"/>
      <c r="D82" s="24">
        <f t="shared" ref="D82:I82" si="0">D55+D51+D48+D46+D43+D40+D37+D34+D31+D28+D25+D21+D19+D18+D15+D14+D10+D6</f>
        <v>239</v>
      </c>
      <c r="E82" s="24">
        <f t="shared" si="0"/>
        <v>134</v>
      </c>
      <c r="F82" s="24">
        <f t="shared" si="0"/>
        <v>78.5</v>
      </c>
      <c r="G82" s="24">
        <f t="shared" si="0"/>
        <v>126.5</v>
      </c>
      <c r="H82" s="24">
        <f t="shared" si="0"/>
        <v>229</v>
      </c>
      <c r="I82" s="24">
        <f t="shared" si="0"/>
        <v>168</v>
      </c>
      <c r="J82" s="24">
        <f>J55+J53+J52+J51+J48+J46+J43+J40+J37+J34+J31+J28+J25+J21+J19+J18+J15+J14+J10+J6</f>
        <v>233</v>
      </c>
      <c r="K82" s="24">
        <f t="shared" ref="K82:P82" si="1">K55+K51+K48+K46+K43+K40+K37+K34+K31+K28+K25+K21+K19+K18+K15+K14+K10+K6</f>
        <v>153.5</v>
      </c>
      <c r="L82" s="24">
        <f t="shared" si="1"/>
        <v>148</v>
      </c>
      <c r="M82" s="24">
        <f t="shared" si="1"/>
        <v>121</v>
      </c>
      <c r="N82" s="24">
        <f t="shared" si="1"/>
        <v>154.5</v>
      </c>
      <c r="O82" s="24">
        <f t="shared" si="1"/>
        <v>109</v>
      </c>
      <c r="P82" s="24">
        <f t="shared" si="1"/>
        <v>89</v>
      </c>
    </row>
    <row r="83" spans="1:16" ht="22.5">
      <c r="D83" s="102" t="s">
        <v>19</v>
      </c>
      <c r="E83" s="103" t="s">
        <v>20</v>
      </c>
      <c r="F83" s="104" t="s">
        <v>21</v>
      </c>
      <c r="G83" s="103" t="s">
        <v>22</v>
      </c>
      <c r="H83" s="102" t="s">
        <v>23</v>
      </c>
      <c r="I83" s="103" t="s">
        <v>24</v>
      </c>
      <c r="J83" s="102" t="s">
        <v>25</v>
      </c>
      <c r="K83" s="103" t="s">
        <v>26</v>
      </c>
      <c r="L83" s="103" t="s">
        <v>28</v>
      </c>
      <c r="M83" s="103" t="s">
        <v>27</v>
      </c>
      <c r="N83" s="103" t="s">
        <v>29</v>
      </c>
      <c r="O83" s="103" t="s">
        <v>30</v>
      </c>
      <c r="P83" s="104" t="s">
        <v>31</v>
      </c>
    </row>
    <row r="84" spans="1:16" ht="21.75" customHeight="1">
      <c r="D84" s="97" t="s">
        <v>152</v>
      </c>
      <c r="E84" s="97">
        <v>8</v>
      </c>
      <c r="F84" s="97">
        <v>13</v>
      </c>
      <c r="G84" s="97">
        <v>9</v>
      </c>
      <c r="H84" s="97" t="s">
        <v>151</v>
      </c>
      <c r="I84" s="97">
        <v>4</v>
      </c>
      <c r="J84" s="97" t="s">
        <v>153</v>
      </c>
      <c r="K84" s="97">
        <v>6</v>
      </c>
      <c r="L84" s="97">
        <v>7</v>
      </c>
      <c r="M84" s="97">
        <v>10</v>
      </c>
      <c r="N84" s="97">
        <v>5</v>
      </c>
      <c r="O84" s="97">
        <v>11</v>
      </c>
      <c r="P84" s="97">
        <v>12</v>
      </c>
    </row>
  </sheetData>
  <mergeCells count="250">
    <mergeCell ref="O48:O49"/>
    <mergeCell ref="P48:P49"/>
    <mergeCell ref="K43:K45"/>
    <mergeCell ref="L43:L45"/>
    <mergeCell ref="M43:M45"/>
    <mergeCell ref="I43:I45"/>
    <mergeCell ref="J43:J45"/>
    <mergeCell ref="F43:F45"/>
    <mergeCell ref="D47:P47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A40:A42"/>
    <mergeCell ref="B40:C42"/>
    <mergeCell ref="D50:P50"/>
    <mergeCell ref="D40:D42"/>
    <mergeCell ref="D43:D45"/>
    <mergeCell ref="E40:E42"/>
    <mergeCell ref="F40:F42"/>
    <mergeCell ref="G40:G42"/>
    <mergeCell ref="H40:H42"/>
    <mergeCell ref="I40:I42"/>
    <mergeCell ref="J40:J42"/>
    <mergeCell ref="K40:K42"/>
    <mergeCell ref="L40:L42"/>
    <mergeCell ref="M40:M42"/>
    <mergeCell ref="N40:N42"/>
    <mergeCell ref="O40:O42"/>
    <mergeCell ref="P40:P42"/>
    <mergeCell ref="E43:E45"/>
    <mergeCell ref="B46:C46"/>
    <mergeCell ref="P43:P45"/>
    <mergeCell ref="G43:G45"/>
    <mergeCell ref="H43:H45"/>
    <mergeCell ref="D48:D49"/>
    <mergeCell ref="E48:E49"/>
    <mergeCell ref="P34:P36"/>
    <mergeCell ref="P31:P33"/>
    <mergeCell ref="K31:K33"/>
    <mergeCell ref="L31:L33"/>
    <mergeCell ref="O34:O36"/>
    <mergeCell ref="F28:F30"/>
    <mergeCell ref="P28:P30"/>
    <mergeCell ref="N43:N45"/>
    <mergeCell ref="O43:O45"/>
    <mergeCell ref="K37:K39"/>
    <mergeCell ref="L37:L39"/>
    <mergeCell ref="F37:F39"/>
    <mergeCell ref="J37:J39"/>
    <mergeCell ref="F6:F8"/>
    <mergeCell ref="F10:F12"/>
    <mergeCell ref="F15:F17"/>
    <mergeCell ref="D4:P4"/>
    <mergeCell ref="P37:P39"/>
    <mergeCell ref="N37:N39"/>
    <mergeCell ref="O37:O39"/>
    <mergeCell ref="F34:F36"/>
    <mergeCell ref="F31:F33"/>
    <mergeCell ref="G31:G33"/>
    <mergeCell ref="D28:D30"/>
    <mergeCell ref="E28:E30"/>
    <mergeCell ref="G28:G30"/>
    <mergeCell ref="H28:H30"/>
    <mergeCell ref="O28:O30"/>
    <mergeCell ref="K34:K36"/>
    <mergeCell ref="L34:L36"/>
    <mergeCell ref="M34:M36"/>
    <mergeCell ref="N34:N36"/>
    <mergeCell ref="M37:M39"/>
    <mergeCell ref="M31:M33"/>
    <mergeCell ref="N31:N33"/>
    <mergeCell ref="O31:O33"/>
    <mergeCell ref="A31:A33"/>
    <mergeCell ref="B31:C33"/>
    <mergeCell ref="H31:H33"/>
    <mergeCell ref="D31:D33"/>
    <mergeCell ref="E31:E33"/>
    <mergeCell ref="H37:H39"/>
    <mergeCell ref="I37:I39"/>
    <mergeCell ref="A34:A36"/>
    <mergeCell ref="B34:C36"/>
    <mergeCell ref="D34:D36"/>
    <mergeCell ref="E34:E36"/>
    <mergeCell ref="G34:G36"/>
    <mergeCell ref="H34:H36"/>
    <mergeCell ref="I34:I36"/>
    <mergeCell ref="J34:J36"/>
    <mergeCell ref="J31:J33"/>
    <mergeCell ref="A37:A39"/>
    <mergeCell ref="B37:C39"/>
    <mergeCell ref="D37:D39"/>
    <mergeCell ref="E37:E39"/>
    <mergeCell ref="G37:G39"/>
    <mergeCell ref="O25:O27"/>
    <mergeCell ref="P25:P27"/>
    <mergeCell ref="J28:J30"/>
    <mergeCell ref="K28:K30"/>
    <mergeCell ref="L28:L30"/>
    <mergeCell ref="M28:M30"/>
    <mergeCell ref="N28:N30"/>
    <mergeCell ref="A28:A30"/>
    <mergeCell ref="B28:C30"/>
    <mergeCell ref="E21:E24"/>
    <mergeCell ref="G21:G24"/>
    <mergeCell ref="H21:H24"/>
    <mergeCell ref="I21:I24"/>
    <mergeCell ref="F21:F24"/>
    <mergeCell ref="K25:K27"/>
    <mergeCell ref="L25:L27"/>
    <mergeCell ref="M25:M27"/>
    <mergeCell ref="N25:N27"/>
    <mergeCell ref="A21:A24"/>
    <mergeCell ref="B21:C24"/>
    <mergeCell ref="B65:C65"/>
    <mergeCell ref="B66:C66"/>
    <mergeCell ref="B67:C67"/>
    <mergeCell ref="B68:C68"/>
    <mergeCell ref="B71:C71"/>
    <mergeCell ref="B72:C72"/>
    <mergeCell ref="B73:C73"/>
    <mergeCell ref="B63:C63"/>
    <mergeCell ref="B64:C64"/>
    <mergeCell ref="A54:C54"/>
    <mergeCell ref="B55:C55"/>
    <mergeCell ref="B56:C56"/>
    <mergeCell ref="B57:C57"/>
    <mergeCell ref="B58:C58"/>
    <mergeCell ref="A25:A27"/>
    <mergeCell ref="B25:C27"/>
    <mergeCell ref="A43:A45"/>
    <mergeCell ref="B43:C45"/>
    <mergeCell ref="A50:C50"/>
    <mergeCell ref="B48:C48"/>
    <mergeCell ref="B49:C49"/>
    <mergeCell ref="B51:C51"/>
    <mergeCell ref="B18:C18"/>
    <mergeCell ref="B19:C19"/>
    <mergeCell ref="B59:C59"/>
    <mergeCell ref="B60:C60"/>
    <mergeCell ref="B61:C61"/>
    <mergeCell ref="B62:C62"/>
    <mergeCell ref="B69:C69"/>
    <mergeCell ref="P21:P24"/>
    <mergeCell ref="B20:C20"/>
    <mergeCell ref="D25:D27"/>
    <mergeCell ref="E25:E27"/>
    <mergeCell ref="G25:G27"/>
    <mergeCell ref="H25:H27"/>
    <mergeCell ref="I25:I27"/>
    <mergeCell ref="J25:J27"/>
    <mergeCell ref="J21:J24"/>
    <mergeCell ref="F25:F27"/>
    <mergeCell ref="K21:K24"/>
    <mergeCell ref="L21:L24"/>
    <mergeCell ref="M21:M24"/>
    <mergeCell ref="N21:N24"/>
    <mergeCell ref="O21:O24"/>
    <mergeCell ref="D21:D24"/>
    <mergeCell ref="A47:C47"/>
    <mergeCell ref="O10:O13"/>
    <mergeCell ref="P15:P17"/>
    <mergeCell ref="J15:J17"/>
    <mergeCell ref="K15:K17"/>
    <mergeCell ref="L15:L17"/>
    <mergeCell ref="M15:M17"/>
    <mergeCell ref="N15:N17"/>
    <mergeCell ref="O15:O17"/>
    <mergeCell ref="J10:J13"/>
    <mergeCell ref="K10:K13"/>
    <mergeCell ref="L10:L13"/>
    <mergeCell ref="M10:M13"/>
    <mergeCell ref="N10:N13"/>
    <mergeCell ref="A10:A13"/>
    <mergeCell ref="B10:C13"/>
    <mergeCell ref="A15:A17"/>
    <mergeCell ref="B15:C17"/>
    <mergeCell ref="D15:D17"/>
    <mergeCell ref="E15:E17"/>
    <mergeCell ref="G15:G17"/>
    <mergeCell ref="H15:H17"/>
    <mergeCell ref="I15:I17"/>
    <mergeCell ref="H10:H13"/>
    <mergeCell ref="I10:I13"/>
    <mergeCell ref="I6:I9"/>
    <mergeCell ref="I31:I33"/>
    <mergeCell ref="I28:I30"/>
    <mergeCell ref="A2:P2"/>
    <mergeCell ref="B4:C4"/>
    <mergeCell ref="B5:C5"/>
    <mergeCell ref="A6:A9"/>
    <mergeCell ref="B6:C9"/>
    <mergeCell ref="D6:D9"/>
    <mergeCell ref="E6:E9"/>
    <mergeCell ref="G6:G9"/>
    <mergeCell ref="H6:H9"/>
    <mergeCell ref="O6:O9"/>
    <mergeCell ref="P6:P9"/>
    <mergeCell ref="J6:J9"/>
    <mergeCell ref="K6:K9"/>
    <mergeCell ref="L6:L9"/>
    <mergeCell ref="M6:M9"/>
    <mergeCell ref="N6:N9"/>
    <mergeCell ref="P10:P13"/>
    <mergeCell ref="B14:C14"/>
    <mergeCell ref="D10:D13"/>
    <mergeCell ref="E10:E13"/>
    <mergeCell ref="G10:G13"/>
    <mergeCell ref="D54:P54"/>
    <mergeCell ref="D55:D81"/>
    <mergeCell ref="E55:E81"/>
    <mergeCell ref="F55:F81"/>
    <mergeCell ref="G55:G81"/>
    <mergeCell ref="H55:H81"/>
    <mergeCell ref="I55:I81"/>
    <mergeCell ref="J55:J81"/>
    <mergeCell ref="K55:K81"/>
    <mergeCell ref="L55:L81"/>
    <mergeCell ref="M55:M81"/>
    <mergeCell ref="N55:N81"/>
    <mergeCell ref="O55:O81"/>
    <mergeCell ref="P55:P81"/>
    <mergeCell ref="B77:C77"/>
    <mergeCell ref="B70:C70"/>
    <mergeCell ref="B79:C79"/>
    <mergeCell ref="B80:C80"/>
    <mergeCell ref="B81:C81"/>
    <mergeCell ref="B78:C78"/>
    <mergeCell ref="B74:C74"/>
    <mergeCell ref="B75:C75"/>
    <mergeCell ref="B76:C76"/>
    <mergeCell ref="L51:L53"/>
    <mergeCell ref="M51:M53"/>
    <mergeCell ref="N51:N53"/>
    <mergeCell ref="O51:O53"/>
    <mergeCell ref="P51:P53"/>
    <mergeCell ref="B52:C52"/>
    <mergeCell ref="B53:C53"/>
    <mergeCell ref="D51:D53"/>
    <mergeCell ref="E51:E53"/>
    <mergeCell ref="F51:F53"/>
    <mergeCell ref="G51:G53"/>
    <mergeCell ref="H51:H53"/>
    <mergeCell ref="I51:I53"/>
    <mergeCell ref="K51:K5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T33"/>
  <sheetViews>
    <sheetView topLeftCell="A7" workbookViewId="0">
      <selection activeCell="T32" sqref="T32"/>
    </sheetView>
  </sheetViews>
  <sheetFormatPr defaultRowHeight="15"/>
  <cols>
    <col min="1" max="1" width="28.7109375" customWidth="1"/>
    <col min="6" max="6" width="39.85546875" customWidth="1"/>
    <col min="7" max="7" width="6" customWidth="1"/>
    <col min="8" max="8" width="5.85546875" customWidth="1"/>
    <col min="9" max="9" width="6" customWidth="1"/>
    <col min="10" max="10" width="5.7109375" customWidth="1"/>
    <col min="11" max="11" width="6.140625" customWidth="1"/>
    <col min="12" max="12" width="6.28515625" customWidth="1"/>
    <col min="13" max="13" width="6.140625" customWidth="1"/>
    <col min="14" max="14" width="6.28515625" customWidth="1"/>
    <col min="15" max="15" width="6.42578125" customWidth="1"/>
    <col min="16" max="16" width="5.5703125" customWidth="1"/>
    <col min="17" max="17" width="6" customWidth="1"/>
    <col min="18" max="19" width="5.42578125" customWidth="1"/>
    <col min="20" max="20" width="53.7109375" customWidth="1"/>
  </cols>
  <sheetData>
    <row r="2" spans="1:19" ht="18.75">
      <c r="A2" s="225" t="s">
        <v>202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</row>
    <row r="3" spans="1:19" ht="69" customHeight="1">
      <c r="A3" s="158" t="s">
        <v>43</v>
      </c>
      <c r="B3" s="159"/>
      <c r="C3" s="159"/>
      <c r="D3" s="159"/>
      <c r="E3" s="159"/>
      <c r="F3" s="153"/>
      <c r="G3" s="57" t="s">
        <v>19</v>
      </c>
      <c r="H3" s="57" t="s">
        <v>20</v>
      </c>
      <c r="I3" s="57" t="s">
        <v>21</v>
      </c>
      <c r="J3" s="57" t="s">
        <v>22</v>
      </c>
      <c r="K3" s="57" t="s">
        <v>23</v>
      </c>
      <c r="L3" s="57" t="s">
        <v>24</v>
      </c>
      <c r="M3" s="57" t="s">
        <v>25</v>
      </c>
      <c r="N3" s="57" t="s">
        <v>26</v>
      </c>
      <c r="O3" s="57" t="s">
        <v>28</v>
      </c>
      <c r="P3" s="57" t="s">
        <v>176</v>
      </c>
      <c r="Q3" s="57" t="s">
        <v>29</v>
      </c>
      <c r="R3" s="57" t="s">
        <v>30</v>
      </c>
      <c r="S3" s="57" t="s">
        <v>31</v>
      </c>
    </row>
    <row r="4" spans="1:19" ht="48.75" customHeight="1">
      <c r="A4" s="53" t="s">
        <v>137</v>
      </c>
      <c r="B4" s="235" t="s">
        <v>142</v>
      </c>
      <c r="C4" s="236"/>
      <c r="D4" s="54"/>
      <c r="E4" s="55"/>
      <c r="F4" s="52"/>
      <c r="G4" s="58">
        <f>SUM(G5:G6)</f>
        <v>4</v>
      </c>
      <c r="H4" s="58">
        <f>SUM(H5:H6)</f>
        <v>4</v>
      </c>
      <c r="I4" s="58">
        <f t="shared" ref="I4:Q4" si="0">SUM(I5:I6)</f>
        <v>4</v>
      </c>
      <c r="J4" s="58">
        <f t="shared" si="0"/>
        <v>4</v>
      </c>
      <c r="K4" s="58">
        <f t="shared" si="0"/>
        <v>4</v>
      </c>
      <c r="L4" s="58">
        <f t="shared" si="0"/>
        <v>4</v>
      </c>
      <c r="M4" s="58">
        <f t="shared" si="0"/>
        <v>4</v>
      </c>
      <c r="N4" s="58">
        <f t="shared" si="0"/>
        <v>4</v>
      </c>
      <c r="O4" s="58">
        <f t="shared" si="0"/>
        <v>4</v>
      </c>
      <c r="P4" s="58">
        <f t="shared" si="0"/>
        <v>4</v>
      </c>
      <c r="Q4" s="58">
        <f t="shared" si="0"/>
        <v>4</v>
      </c>
      <c r="R4" s="58">
        <f t="shared" ref="R4" si="1">SUM(R5:R6)</f>
        <v>4</v>
      </c>
      <c r="S4" s="58">
        <f t="shared" ref="S4" si="2">SUM(S5:S6)</f>
        <v>2.5</v>
      </c>
    </row>
    <row r="5" spans="1:19" ht="45" customHeight="1">
      <c r="A5" s="37" t="s">
        <v>138</v>
      </c>
      <c r="B5" s="152" t="s">
        <v>143</v>
      </c>
      <c r="C5" s="153"/>
      <c r="D5" s="237" t="s">
        <v>140</v>
      </c>
      <c r="E5" s="238"/>
      <c r="F5" s="239"/>
      <c r="G5" s="3">
        <v>3</v>
      </c>
      <c r="H5" s="3">
        <v>3</v>
      </c>
      <c r="I5" s="3">
        <v>3</v>
      </c>
      <c r="J5" s="3">
        <v>3</v>
      </c>
      <c r="K5" s="3">
        <v>3</v>
      </c>
      <c r="L5" s="3">
        <v>3</v>
      </c>
      <c r="M5" s="3">
        <v>3</v>
      </c>
      <c r="N5" s="3">
        <v>3</v>
      </c>
      <c r="O5" s="3">
        <v>3</v>
      </c>
      <c r="P5" s="3">
        <v>3</v>
      </c>
      <c r="Q5" s="3">
        <v>3</v>
      </c>
      <c r="R5" s="3">
        <v>3</v>
      </c>
      <c r="S5" s="3">
        <v>1.5</v>
      </c>
    </row>
    <row r="6" spans="1:19" ht="30" customHeight="1">
      <c r="A6" s="37" t="s">
        <v>139</v>
      </c>
      <c r="B6" s="152" t="s">
        <v>145</v>
      </c>
      <c r="C6" s="153"/>
      <c r="D6" s="237" t="s">
        <v>141</v>
      </c>
      <c r="E6" s="238"/>
      <c r="F6" s="239"/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  <c r="S6" s="3">
        <v>1</v>
      </c>
    </row>
    <row r="7" spans="1:19" ht="50.25" customHeight="1">
      <c r="A7" s="56" t="s">
        <v>44</v>
      </c>
      <c r="B7" s="235" t="s">
        <v>319</v>
      </c>
      <c r="C7" s="250"/>
      <c r="D7" s="229" t="s">
        <v>144</v>
      </c>
      <c r="E7" s="230"/>
      <c r="F7" s="231"/>
      <c r="G7" s="58">
        <f>SUM(G8:G15)</f>
        <v>27</v>
      </c>
      <c r="H7" s="58">
        <f t="shared" ref="H7:S7" si="3">SUM(H8:H15)</f>
        <v>22</v>
      </c>
      <c r="I7" s="58">
        <f t="shared" si="3"/>
        <v>18.5</v>
      </c>
      <c r="J7" s="58">
        <f t="shared" si="3"/>
        <v>18.5</v>
      </c>
      <c r="K7" s="58">
        <f t="shared" si="3"/>
        <v>28</v>
      </c>
      <c r="L7" s="58">
        <f t="shared" si="3"/>
        <v>22</v>
      </c>
      <c r="M7" s="58">
        <f t="shared" si="3"/>
        <v>28</v>
      </c>
      <c r="N7" s="58">
        <f t="shared" si="3"/>
        <v>18.5</v>
      </c>
      <c r="O7" s="58">
        <f t="shared" si="3"/>
        <v>23</v>
      </c>
      <c r="P7" s="58">
        <f t="shared" si="3"/>
        <v>20</v>
      </c>
      <c r="Q7" s="58">
        <f t="shared" si="3"/>
        <v>19.5</v>
      </c>
      <c r="R7" s="58">
        <f t="shared" si="3"/>
        <v>19</v>
      </c>
      <c r="S7" s="58">
        <f t="shared" si="3"/>
        <v>9.5</v>
      </c>
    </row>
    <row r="8" spans="1:19" ht="35.25" customHeight="1">
      <c r="A8" s="16" t="s">
        <v>45</v>
      </c>
      <c r="B8" s="251" t="s">
        <v>165</v>
      </c>
      <c r="C8" s="252"/>
      <c r="D8" s="232"/>
      <c r="E8" s="233"/>
      <c r="F8" s="234"/>
      <c r="G8" s="3">
        <v>12</v>
      </c>
      <c r="H8" s="3">
        <v>9</v>
      </c>
      <c r="I8" s="3">
        <v>8</v>
      </c>
      <c r="J8" s="3">
        <v>7</v>
      </c>
      <c r="K8" s="3">
        <v>13</v>
      </c>
      <c r="L8" s="3">
        <v>8</v>
      </c>
      <c r="M8" s="3">
        <v>13</v>
      </c>
      <c r="N8" s="3">
        <v>8</v>
      </c>
      <c r="O8" s="3">
        <v>8</v>
      </c>
      <c r="P8" s="3">
        <v>8</v>
      </c>
      <c r="Q8" s="3">
        <v>8</v>
      </c>
      <c r="R8" s="3">
        <v>7</v>
      </c>
      <c r="S8" s="3">
        <v>4</v>
      </c>
    </row>
    <row r="9" spans="1:19" ht="39" customHeight="1">
      <c r="A9" s="16" t="s">
        <v>46</v>
      </c>
      <c r="B9" s="227" t="s">
        <v>48</v>
      </c>
      <c r="C9" s="228"/>
      <c r="D9" s="247" t="s">
        <v>164</v>
      </c>
      <c r="E9" s="248"/>
      <c r="F9" s="249"/>
      <c r="G9" s="3">
        <v>2</v>
      </c>
      <c r="H9" s="3">
        <v>2</v>
      </c>
      <c r="I9" s="3">
        <v>2</v>
      </c>
      <c r="J9" s="3">
        <v>2</v>
      </c>
      <c r="K9" s="3">
        <v>2</v>
      </c>
      <c r="L9" s="3">
        <v>2</v>
      </c>
      <c r="M9" s="3">
        <v>2</v>
      </c>
      <c r="N9" s="3">
        <v>2</v>
      </c>
      <c r="O9" s="3">
        <v>2</v>
      </c>
      <c r="P9" s="3">
        <v>2</v>
      </c>
      <c r="Q9" s="3">
        <v>2</v>
      </c>
      <c r="R9" s="3">
        <v>2</v>
      </c>
      <c r="S9" s="3">
        <v>2</v>
      </c>
    </row>
    <row r="10" spans="1:19" ht="39" customHeight="1">
      <c r="A10" s="16" t="s">
        <v>167</v>
      </c>
      <c r="B10" s="227" t="s">
        <v>48</v>
      </c>
      <c r="C10" s="228"/>
      <c r="D10" s="253" t="s">
        <v>166</v>
      </c>
      <c r="E10" s="254"/>
      <c r="F10" s="255"/>
      <c r="G10" s="3">
        <v>2</v>
      </c>
      <c r="H10" s="3">
        <v>2</v>
      </c>
      <c r="I10" s="3">
        <v>1</v>
      </c>
      <c r="J10" s="3">
        <v>2</v>
      </c>
      <c r="K10" s="3">
        <v>2</v>
      </c>
      <c r="L10" s="3">
        <v>1</v>
      </c>
      <c r="M10" s="3">
        <v>2</v>
      </c>
      <c r="N10" s="3">
        <v>1</v>
      </c>
      <c r="O10" s="3">
        <v>2</v>
      </c>
      <c r="P10" s="3">
        <v>2</v>
      </c>
      <c r="Q10" s="3">
        <v>2</v>
      </c>
      <c r="R10" s="3">
        <v>2</v>
      </c>
      <c r="S10" s="3">
        <v>0</v>
      </c>
    </row>
    <row r="11" spans="1:19" ht="39" customHeight="1">
      <c r="A11" s="16" t="s">
        <v>168</v>
      </c>
      <c r="B11" s="227" t="s">
        <v>48</v>
      </c>
      <c r="C11" s="228"/>
      <c r="D11" s="253" t="s">
        <v>208</v>
      </c>
      <c r="E11" s="254"/>
      <c r="F11" s="255"/>
      <c r="G11" s="3">
        <v>2</v>
      </c>
      <c r="H11" s="3">
        <v>2</v>
      </c>
      <c r="I11" s="3">
        <v>1</v>
      </c>
      <c r="J11" s="3">
        <v>2</v>
      </c>
      <c r="K11" s="3">
        <v>2</v>
      </c>
      <c r="L11" s="3">
        <v>2</v>
      </c>
      <c r="M11" s="3">
        <v>2</v>
      </c>
      <c r="N11" s="3">
        <v>1.5</v>
      </c>
      <c r="O11" s="3">
        <v>2</v>
      </c>
      <c r="P11" s="3">
        <v>2</v>
      </c>
      <c r="Q11" s="3">
        <v>2</v>
      </c>
      <c r="R11" s="3">
        <v>2</v>
      </c>
      <c r="S11" s="3">
        <v>1</v>
      </c>
    </row>
    <row r="12" spans="1:19" ht="27.75" customHeight="1">
      <c r="A12" s="16" t="s">
        <v>49</v>
      </c>
      <c r="B12" s="227" t="s">
        <v>207</v>
      </c>
      <c r="C12" s="228"/>
      <c r="D12" s="247" t="s">
        <v>209</v>
      </c>
      <c r="E12" s="248"/>
      <c r="F12" s="249"/>
      <c r="G12" s="3">
        <v>3</v>
      </c>
      <c r="H12" s="3">
        <v>3</v>
      </c>
      <c r="I12" s="3">
        <v>2.5</v>
      </c>
      <c r="J12" s="3">
        <v>2.5</v>
      </c>
      <c r="K12" s="3">
        <v>3</v>
      </c>
      <c r="L12" s="3">
        <v>3</v>
      </c>
      <c r="M12" s="3">
        <v>3</v>
      </c>
      <c r="N12" s="3">
        <v>3</v>
      </c>
      <c r="O12" s="3">
        <v>3</v>
      </c>
      <c r="P12" s="3">
        <v>3</v>
      </c>
      <c r="Q12" s="3">
        <v>2.5</v>
      </c>
      <c r="R12" s="3">
        <v>3</v>
      </c>
      <c r="S12" s="3">
        <v>1.5</v>
      </c>
    </row>
    <row r="13" spans="1:19" ht="25.5" customHeight="1">
      <c r="A13" s="16" t="s">
        <v>50</v>
      </c>
      <c r="B13" s="227" t="s">
        <v>48</v>
      </c>
      <c r="C13" s="228"/>
      <c r="D13" s="247" t="s">
        <v>210</v>
      </c>
      <c r="E13" s="248"/>
      <c r="F13" s="249"/>
      <c r="G13" s="3">
        <v>2</v>
      </c>
      <c r="H13" s="3">
        <v>1</v>
      </c>
      <c r="I13" s="3">
        <v>0</v>
      </c>
      <c r="J13" s="3">
        <v>1</v>
      </c>
      <c r="K13" s="3">
        <v>1</v>
      </c>
      <c r="L13" s="3">
        <v>1</v>
      </c>
      <c r="M13" s="3">
        <v>2</v>
      </c>
      <c r="N13" s="3">
        <v>1</v>
      </c>
      <c r="O13" s="3">
        <v>1</v>
      </c>
      <c r="P13" s="3">
        <v>0</v>
      </c>
      <c r="Q13" s="3">
        <v>1</v>
      </c>
      <c r="R13" s="3">
        <v>1</v>
      </c>
      <c r="S13" s="3">
        <v>1</v>
      </c>
    </row>
    <row r="14" spans="1:19" ht="51" customHeight="1">
      <c r="A14" s="16" t="s">
        <v>51</v>
      </c>
      <c r="B14" s="227" t="s">
        <v>207</v>
      </c>
      <c r="C14" s="228"/>
      <c r="D14" s="247" t="s">
        <v>206</v>
      </c>
      <c r="E14" s="248"/>
      <c r="F14" s="249"/>
      <c r="G14" s="3">
        <v>2</v>
      </c>
      <c r="H14" s="3">
        <v>2</v>
      </c>
      <c r="I14" s="3">
        <v>2</v>
      </c>
      <c r="J14" s="3">
        <v>1</v>
      </c>
      <c r="K14" s="3">
        <v>3</v>
      </c>
      <c r="L14" s="3">
        <v>3</v>
      </c>
      <c r="M14" s="3">
        <v>2</v>
      </c>
      <c r="N14" s="3">
        <v>1</v>
      </c>
      <c r="O14" s="3">
        <v>3</v>
      </c>
      <c r="P14" s="3">
        <v>2</v>
      </c>
      <c r="Q14" s="3">
        <v>2</v>
      </c>
      <c r="R14" s="3">
        <v>2</v>
      </c>
      <c r="S14" s="3">
        <v>0</v>
      </c>
    </row>
    <row r="15" spans="1:19" ht="29.25" customHeight="1">
      <c r="A15" s="16" t="s">
        <v>52</v>
      </c>
      <c r="B15" s="227" t="s">
        <v>48</v>
      </c>
      <c r="C15" s="228"/>
      <c r="D15" s="247" t="s">
        <v>205</v>
      </c>
      <c r="E15" s="248"/>
      <c r="F15" s="249"/>
      <c r="G15" s="3">
        <v>2</v>
      </c>
      <c r="H15" s="3">
        <v>1</v>
      </c>
      <c r="I15" s="3">
        <v>2</v>
      </c>
      <c r="J15" s="3">
        <v>1</v>
      </c>
      <c r="K15" s="3">
        <v>2</v>
      </c>
      <c r="L15" s="3">
        <v>2</v>
      </c>
      <c r="M15" s="3">
        <v>2</v>
      </c>
      <c r="N15" s="3">
        <v>1</v>
      </c>
      <c r="O15" s="3">
        <v>2</v>
      </c>
      <c r="P15" s="3">
        <v>1</v>
      </c>
      <c r="Q15" s="3">
        <v>0</v>
      </c>
      <c r="R15" s="3">
        <v>0</v>
      </c>
      <c r="S15" s="3">
        <v>0</v>
      </c>
    </row>
    <row r="16" spans="1:19" ht="50.25" customHeight="1">
      <c r="A16" s="56" t="s">
        <v>53</v>
      </c>
      <c r="B16" s="242" t="s">
        <v>54</v>
      </c>
      <c r="C16" s="243"/>
      <c r="D16" s="244" t="s">
        <v>146</v>
      </c>
      <c r="E16" s="244"/>
      <c r="F16" s="245"/>
      <c r="G16" s="58">
        <f>SUM(G17:G19)</f>
        <v>5</v>
      </c>
      <c r="H16" s="58">
        <f t="shared" ref="H16:S16" si="4">SUM(H17:H19)</f>
        <v>4</v>
      </c>
      <c r="I16" s="58">
        <f t="shared" si="4"/>
        <v>4</v>
      </c>
      <c r="J16" s="58">
        <f t="shared" si="4"/>
        <v>4</v>
      </c>
      <c r="K16" s="58">
        <f t="shared" si="4"/>
        <v>6</v>
      </c>
      <c r="L16" s="58">
        <f t="shared" si="4"/>
        <v>6</v>
      </c>
      <c r="M16" s="58">
        <f t="shared" si="4"/>
        <v>6</v>
      </c>
      <c r="N16" s="58">
        <f t="shared" si="4"/>
        <v>3</v>
      </c>
      <c r="O16" s="58">
        <f t="shared" si="4"/>
        <v>3</v>
      </c>
      <c r="P16" s="58">
        <f t="shared" si="4"/>
        <v>7</v>
      </c>
      <c r="Q16" s="58">
        <f t="shared" si="4"/>
        <v>4</v>
      </c>
      <c r="R16" s="58">
        <f t="shared" si="4"/>
        <v>3</v>
      </c>
      <c r="S16" s="58">
        <f t="shared" si="4"/>
        <v>3</v>
      </c>
    </row>
    <row r="17" spans="1:20" ht="26.25" customHeight="1">
      <c r="A17" s="17" t="s">
        <v>55</v>
      </c>
      <c r="B17" s="227" t="s">
        <v>47</v>
      </c>
      <c r="C17" s="228"/>
      <c r="D17" s="240" t="s">
        <v>96</v>
      </c>
      <c r="E17" s="240"/>
      <c r="F17" s="241"/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3">
        <v>1</v>
      </c>
      <c r="N17" s="3">
        <v>1</v>
      </c>
      <c r="O17" s="3">
        <v>1</v>
      </c>
      <c r="P17" s="3">
        <v>1</v>
      </c>
      <c r="Q17" s="3">
        <v>1</v>
      </c>
      <c r="R17" s="3">
        <v>1</v>
      </c>
      <c r="S17" s="3">
        <v>1</v>
      </c>
    </row>
    <row r="18" spans="1:20" ht="50.25" customHeight="1">
      <c r="A18" s="17" t="s">
        <v>147</v>
      </c>
      <c r="B18" s="227" t="s">
        <v>56</v>
      </c>
      <c r="C18" s="228"/>
      <c r="D18" s="240" t="s">
        <v>175</v>
      </c>
      <c r="E18" s="240"/>
      <c r="F18" s="241"/>
      <c r="G18" s="3">
        <v>0</v>
      </c>
      <c r="H18" s="3">
        <v>2</v>
      </c>
      <c r="I18" s="3">
        <v>2</v>
      </c>
      <c r="J18" s="3">
        <v>2</v>
      </c>
      <c r="K18" s="3">
        <v>3</v>
      </c>
      <c r="L18" s="3">
        <v>3</v>
      </c>
      <c r="M18" s="3">
        <v>3</v>
      </c>
      <c r="N18" s="3">
        <v>1</v>
      </c>
      <c r="O18" s="3">
        <v>1</v>
      </c>
      <c r="P18" s="3">
        <v>5</v>
      </c>
      <c r="Q18" s="3">
        <v>1</v>
      </c>
      <c r="R18" s="3">
        <v>1</v>
      </c>
      <c r="S18" s="3">
        <v>1</v>
      </c>
    </row>
    <row r="19" spans="1:20" ht="33.75" customHeight="1">
      <c r="A19" s="17" t="s">
        <v>57</v>
      </c>
      <c r="B19" s="227" t="s">
        <v>56</v>
      </c>
      <c r="C19" s="228"/>
      <c r="D19" s="240" t="s">
        <v>177</v>
      </c>
      <c r="E19" s="240"/>
      <c r="F19" s="241"/>
      <c r="G19" s="3">
        <v>4</v>
      </c>
      <c r="H19" s="3">
        <v>1</v>
      </c>
      <c r="I19" s="3">
        <v>1</v>
      </c>
      <c r="J19" s="3">
        <v>1</v>
      </c>
      <c r="K19" s="3">
        <v>2</v>
      </c>
      <c r="L19" s="3">
        <v>2</v>
      </c>
      <c r="M19" s="3">
        <v>2</v>
      </c>
      <c r="N19" s="3">
        <v>1</v>
      </c>
      <c r="O19" s="3">
        <v>1</v>
      </c>
      <c r="P19" s="3">
        <v>1</v>
      </c>
      <c r="Q19" s="3">
        <v>2</v>
      </c>
      <c r="R19" s="3">
        <v>1</v>
      </c>
      <c r="S19" s="3">
        <v>1</v>
      </c>
    </row>
    <row r="20" spans="1:20" ht="24.75" customHeight="1">
      <c r="A20" s="56" t="s">
        <v>169</v>
      </c>
      <c r="B20" s="242" t="s">
        <v>170</v>
      </c>
      <c r="C20" s="243"/>
      <c r="D20" s="244" t="s">
        <v>171</v>
      </c>
      <c r="E20" s="244"/>
      <c r="F20" s="245"/>
      <c r="G20" s="58">
        <f>SUM(G21:G22)</f>
        <v>2</v>
      </c>
      <c r="H20" s="58">
        <f t="shared" ref="H20:S20" si="5">SUM(H21:H22)</f>
        <v>1</v>
      </c>
      <c r="I20" s="58">
        <f t="shared" si="5"/>
        <v>1</v>
      </c>
      <c r="J20" s="58">
        <f t="shared" si="5"/>
        <v>2</v>
      </c>
      <c r="K20" s="58">
        <f t="shared" si="5"/>
        <v>2</v>
      </c>
      <c r="L20" s="58">
        <f t="shared" si="5"/>
        <v>2</v>
      </c>
      <c r="M20" s="58">
        <f t="shared" si="5"/>
        <v>1</v>
      </c>
      <c r="N20" s="58">
        <f t="shared" si="5"/>
        <v>2</v>
      </c>
      <c r="O20" s="58">
        <f t="shared" si="5"/>
        <v>1</v>
      </c>
      <c r="P20" s="58">
        <f t="shared" si="5"/>
        <v>1</v>
      </c>
      <c r="Q20" s="58">
        <f t="shared" si="5"/>
        <v>1</v>
      </c>
      <c r="R20" s="58">
        <f t="shared" si="5"/>
        <v>2</v>
      </c>
      <c r="S20" s="58">
        <f t="shared" si="5"/>
        <v>2</v>
      </c>
    </row>
    <row r="21" spans="1:20" ht="24" customHeight="1">
      <c r="A21" s="17" t="s">
        <v>58</v>
      </c>
      <c r="B21" s="227" t="s">
        <v>59</v>
      </c>
      <c r="C21" s="228"/>
      <c r="D21" s="246" t="s">
        <v>97</v>
      </c>
      <c r="E21" s="246"/>
      <c r="F21" s="246"/>
      <c r="G21" s="3">
        <v>1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3">
        <v>1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>
        <v>1</v>
      </c>
    </row>
    <row r="22" spans="1:20" ht="24" customHeight="1">
      <c r="A22" s="17" t="s">
        <v>60</v>
      </c>
      <c r="B22" s="227" t="s">
        <v>59</v>
      </c>
      <c r="C22" s="228"/>
      <c r="D22" s="246" t="s">
        <v>98</v>
      </c>
      <c r="E22" s="246"/>
      <c r="F22" s="246"/>
      <c r="G22" s="3">
        <v>1</v>
      </c>
      <c r="H22" s="3">
        <v>0</v>
      </c>
      <c r="I22" s="3">
        <v>0</v>
      </c>
      <c r="J22" s="3">
        <v>1</v>
      </c>
      <c r="K22" s="3">
        <v>1</v>
      </c>
      <c r="L22" s="3">
        <v>1</v>
      </c>
      <c r="M22" s="3">
        <v>0</v>
      </c>
      <c r="N22" s="3">
        <v>1</v>
      </c>
      <c r="O22" s="3">
        <v>0</v>
      </c>
      <c r="P22" s="3">
        <v>0</v>
      </c>
      <c r="Q22" s="3">
        <v>0</v>
      </c>
      <c r="R22" s="3">
        <v>1</v>
      </c>
      <c r="S22" s="3">
        <v>1</v>
      </c>
    </row>
    <row r="23" spans="1:20" ht="105.75" customHeight="1">
      <c r="A23" s="56" t="s">
        <v>61</v>
      </c>
      <c r="B23" s="242" t="s">
        <v>62</v>
      </c>
      <c r="C23" s="243"/>
      <c r="D23" s="244" t="s">
        <v>148</v>
      </c>
      <c r="E23" s="244"/>
      <c r="F23" s="244"/>
      <c r="G23" s="58">
        <f>SUM(G24:G30)</f>
        <v>38</v>
      </c>
      <c r="H23" s="58">
        <f t="shared" ref="H23:S23" si="6">SUM(H24:H30)</f>
        <v>17</v>
      </c>
      <c r="I23" s="58">
        <f t="shared" si="6"/>
        <v>12</v>
      </c>
      <c r="J23" s="58">
        <f t="shared" si="6"/>
        <v>13</v>
      </c>
      <c r="K23" s="58">
        <f t="shared" si="6"/>
        <v>38</v>
      </c>
      <c r="L23" s="58">
        <f t="shared" si="6"/>
        <v>16</v>
      </c>
      <c r="M23" s="58">
        <f t="shared" si="6"/>
        <v>31</v>
      </c>
      <c r="N23" s="58">
        <f t="shared" si="6"/>
        <v>12</v>
      </c>
      <c r="O23" s="58">
        <f t="shared" si="6"/>
        <v>15</v>
      </c>
      <c r="P23" s="58">
        <f t="shared" si="6"/>
        <v>15</v>
      </c>
      <c r="Q23" s="58">
        <f t="shared" si="6"/>
        <v>22</v>
      </c>
      <c r="R23" s="58">
        <f t="shared" si="6"/>
        <v>11</v>
      </c>
      <c r="S23" s="58">
        <f t="shared" si="6"/>
        <v>10</v>
      </c>
    </row>
    <row r="24" spans="1:20" ht="28.5" customHeight="1">
      <c r="A24" s="17" t="s">
        <v>63</v>
      </c>
      <c r="B24" s="227" t="s">
        <v>64</v>
      </c>
      <c r="C24" s="228"/>
      <c r="D24" s="240" t="s">
        <v>172</v>
      </c>
      <c r="E24" s="240"/>
      <c r="F24" s="240"/>
      <c r="G24" s="3">
        <v>3</v>
      </c>
      <c r="H24" s="3">
        <v>2</v>
      </c>
      <c r="I24" s="3">
        <v>0</v>
      </c>
      <c r="J24" s="3">
        <v>2</v>
      </c>
      <c r="K24" s="3">
        <v>4</v>
      </c>
      <c r="L24" s="3">
        <v>0</v>
      </c>
      <c r="M24" s="3">
        <v>4</v>
      </c>
      <c r="N24" s="3">
        <v>0</v>
      </c>
      <c r="O24" s="3">
        <v>0</v>
      </c>
      <c r="P24" s="3">
        <v>1</v>
      </c>
      <c r="Q24" s="3">
        <v>2</v>
      </c>
      <c r="R24" s="3">
        <v>0</v>
      </c>
      <c r="S24" s="3">
        <v>0</v>
      </c>
    </row>
    <row r="25" spans="1:20" ht="29.25" customHeight="1">
      <c r="A25" s="17" t="s">
        <v>65</v>
      </c>
      <c r="B25" s="227" t="s">
        <v>64</v>
      </c>
      <c r="C25" s="228"/>
      <c r="D25" s="240" t="s">
        <v>173</v>
      </c>
      <c r="E25" s="240"/>
      <c r="F25" s="240"/>
      <c r="G25" s="3">
        <v>3</v>
      </c>
      <c r="H25" s="3">
        <v>1</v>
      </c>
      <c r="I25" s="3">
        <v>0</v>
      </c>
      <c r="J25" s="3">
        <v>1</v>
      </c>
      <c r="K25" s="3">
        <v>4</v>
      </c>
      <c r="L25" s="3">
        <v>1</v>
      </c>
      <c r="M25" s="3">
        <v>4</v>
      </c>
      <c r="N25" s="3">
        <v>1</v>
      </c>
      <c r="O25" s="3">
        <v>1</v>
      </c>
      <c r="P25" s="3">
        <v>1</v>
      </c>
      <c r="Q25" s="3">
        <v>3</v>
      </c>
      <c r="R25" s="3">
        <v>1</v>
      </c>
      <c r="S25" s="3">
        <v>1</v>
      </c>
    </row>
    <row r="26" spans="1:20" ht="27.75" customHeight="1">
      <c r="A26" s="17" t="s">
        <v>66</v>
      </c>
      <c r="B26" s="227" t="s">
        <v>64</v>
      </c>
      <c r="C26" s="228"/>
      <c r="D26" s="240" t="s">
        <v>174</v>
      </c>
      <c r="E26" s="240"/>
      <c r="F26" s="240"/>
      <c r="G26" s="3">
        <v>3</v>
      </c>
      <c r="H26" s="3">
        <v>3</v>
      </c>
      <c r="I26" s="3">
        <v>3</v>
      </c>
      <c r="J26" s="3">
        <v>1</v>
      </c>
      <c r="K26" s="3">
        <v>3</v>
      </c>
      <c r="L26" s="3">
        <v>2</v>
      </c>
      <c r="M26" s="3">
        <v>4</v>
      </c>
      <c r="N26" s="3">
        <v>2</v>
      </c>
      <c r="O26" s="3">
        <v>0</v>
      </c>
      <c r="P26" s="3">
        <v>2</v>
      </c>
      <c r="Q26" s="3">
        <v>4</v>
      </c>
      <c r="R26" s="3">
        <v>0</v>
      </c>
      <c r="S26" s="3">
        <v>1</v>
      </c>
    </row>
    <row r="27" spans="1:20" ht="57.75" customHeight="1">
      <c r="A27" s="17" t="s">
        <v>67</v>
      </c>
      <c r="B27" s="227" t="s">
        <v>68</v>
      </c>
      <c r="C27" s="228"/>
      <c r="D27" s="240" t="s">
        <v>149</v>
      </c>
      <c r="E27" s="240"/>
      <c r="F27" s="240"/>
      <c r="G27" s="3">
        <v>5</v>
      </c>
      <c r="H27" s="3">
        <v>6</v>
      </c>
      <c r="I27" s="3">
        <v>2</v>
      </c>
      <c r="J27" s="3">
        <v>3</v>
      </c>
      <c r="K27" s="3">
        <v>4</v>
      </c>
      <c r="L27" s="3">
        <v>4</v>
      </c>
      <c r="M27" s="3">
        <v>3</v>
      </c>
      <c r="N27" s="3">
        <v>4</v>
      </c>
      <c r="O27" s="3">
        <v>2</v>
      </c>
      <c r="P27" s="3">
        <v>3</v>
      </c>
      <c r="Q27" s="3">
        <v>2</v>
      </c>
      <c r="R27" s="3">
        <v>3</v>
      </c>
      <c r="S27" s="3">
        <v>3</v>
      </c>
      <c r="T27" s="218" t="s">
        <v>317</v>
      </c>
    </row>
    <row r="28" spans="1:20" ht="39.75" customHeight="1">
      <c r="A28" s="17" t="s">
        <v>69</v>
      </c>
      <c r="B28" s="227" t="s">
        <v>68</v>
      </c>
      <c r="C28" s="228"/>
      <c r="D28" s="240" t="s">
        <v>204</v>
      </c>
      <c r="E28" s="240"/>
      <c r="F28" s="240"/>
      <c r="G28" s="3">
        <v>9</v>
      </c>
      <c r="H28" s="3">
        <v>0</v>
      </c>
      <c r="I28" s="3">
        <v>0</v>
      </c>
      <c r="J28" s="3">
        <v>0</v>
      </c>
      <c r="K28" s="3">
        <v>5</v>
      </c>
      <c r="L28" s="3">
        <v>0</v>
      </c>
      <c r="M28" s="3">
        <v>6</v>
      </c>
      <c r="N28" s="3">
        <v>0</v>
      </c>
      <c r="O28" s="3">
        <v>0</v>
      </c>
      <c r="P28" s="3">
        <v>0</v>
      </c>
      <c r="Q28" s="3">
        <v>5</v>
      </c>
      <c r="R28" s="3">
        <v>0</v>
      </c>
      <c r="S28" s="3">
        <v>1</v>
      </c>
      <c r="T28" s="218"/>
    </row>
    <row r="29" spans="1:20" ht="44.25" customHeight="1">
      <c r="A29" s="17" t="s">
        <v>70</v>
      </c>
      <c r="B29" s="227" t="s">
        <v>68</v>
      </c>
      <c r="C29" s="228"/>
      <c r="D29" s="240" t="s">
        <v>211</v>
      </c>
      <c r="E29" s="240"/>
      <c r="F29" s="240"/>
      <c r="G29" s="3">
        <v>7</v>
      </c>
      <c r="H29" s="3">
        <v>0</v>
      </c>
      <c r="I29" s="3">
        <v>0</v>
      </c>
      <c r="J29" s="3">
        <v>0</v>
      </c>
      <c r="K29" s="3">
        <v>8</v>
      </c>
      <c r="L29" s="3">
        <v>0</v>
      </c>
      <c r="M29" s="3">
        <v>0</v>
      </c>
      <c r="N29" s="3">
        <v>0</v>
      </c>
      <c r="O29" s="3">
        <v>5</v>
      </c>
      <c r="P29" s="3">
        <v>0</v>
      </c>
      <c r="Q29" s="3">
        <v>0</v>
      </c>
      <c r="R29" s="3">
        <v>0</v>
      </c>
      <c r="S29" s="3">
        <v>1</v>
      </c>
      <c r="T29" s="218"/>
    </row>
    <row r="30" spans="1:20" ht="25.5" customHeight="1">
      <c r="A30" s="17" t="s">
        <v>71</v>
      </c>
      <c r="B30" s="227" t="s">
        <v>72</v>
      </c>
      <c r="C30" s="228"/>
      <c r="D30" s="240" t="s">
        <v>99</v>
      </c>
      <c r="E30" s="240"/>
      <c r="F30" s="240"/>
      <c r="G30" s="3">
        <v>8</v>
      </c>
      <c r="H30" s="3">
        <v>5</v>
      </c>
      <c r="I30" s="3">
        <v>7</v>
      </c>
      <c r="J30" s="3">
        <v>6</v>
      </c>
      <c r="K30" s="3">
        <v>10</v>
      </c>
      <c r="L30" s="3">
        <v>9</v>
      </c>
      <c r="M30" s="3">
        <v>10</v>
      </c>
      <c r="N30" s="3">
        <v>5</v>
      </c>
      <c r="O30" s="3">
        <v>7</v>
      </c>
      <c r="P30" s="3">
        <v>8</v>
      </c>
      <c r="Q30" s="3">
        <v>6</v>
      </c>
      <c r="R30" s="3">
        <v>7</v>
      </c>
      <c r="S30" s="3">
        <v>3</v>
      </c>
    </row>
    <row r="31" spans="1:20" ht="23.25" customHeight="1">
      <c r="A31" s="223" t="s">
        <v>178</v>
      </c>
      <c r="B31" s="224"/>
      <c r="C31" s="224"/>
      <c r="D31" s="224"/>
      <c r="E31" s="224"/>
      <c r="F31" s="224"/>
      <c r="G31" s="94">
        <f>G23+G20+G16+G7+G4</f>
        <v>76</v>
      </c>
      <c r="H31" s="75">
        <f t="shared" ref="H31:S31" si="7">H23+H20+H16+H7+H4</f>
        <v>48</v>
      </c>
      <c r="I31" s="75">
        <f t="shared" si="7"/>
        <v>39.5</v>
      </c>
      <c r="J31" s="75">
        <f t="shared" si="7"/>
        <v>41.5</v>
      </c>
      <c r="K31" s="94">
        <f t="shared" si="7"/>
        <v>78</v>
      </c>
      <c r="L31" s="75">
        <f t="shared" si="7"/>
        <v>50</v>
      </c>
      <c r="M31" s="94">
        <f t="shared" si="7"/>
        <v>70</v>
      </c>
      <c r="N31" s="75">
        <f t="shared" si="7"/>
        <v>39.5</v>
      </c>
      <c r="O31" s="75">
        <f t="shared" si="7"/>
        <v>46</v>
      </c>
      <c r="P31" s="75">
        <f t="shared" si="7"/>
        <v>47</v>
      </c>
      <c r="Q31" s="75">
        <f t="shared" si="7"/>
        <v>50.5</v>
      </c>
      <c r="R31" s="75">
        <f t="shared" si="7"/>
        <v>39</v>
      </c>
      <c r="S31" s="75">
        <f t="shared" si="7"/>
        <v>27</v>
      </c>
    </row>
    <row r="32" spans="1:20" ht="26.25" customHeight="1">
      <c r="A32" s="226" t="s">
        <v>203</v>
      </c>
      <c r="B32" s="226"/>
      <c r="C32" s="226"/>
      <c r="D32" s="226"/>
      <c r="E32" s="226"/>
      <c r="F32" s="226"/>
      <c r="G32" s="93">
        <v>2</v>
      </c>
      <c r="H32" s="93">
        <v>6</v>
      </c>
      <c r="I32" s="93">
        <v>10</v>
      </c>
      <c r="J32" s="93">
        <v>9</v>
      </c>
      <c r="K32" s="93">
        <v>1</v>
      </c>
      <c r="L32" s="93">
        <v>5</v>
      </c>
      <c r="M32" s="93">
        <v>3</v>
      </c>
      <c r="N32" s="93">
        <v>10</v>
      </c>
      <c r="O32" s="93">
        <v>8</v>
      </c>
      <c r="P32" s="93">
        <v>7</v>
      </c>
      <c r="Q32" s="93">
        <v>4</v>
      </c>
      <c r="R32" s="93">
        <v>11</v>
      </c>
      <c r="S32" s="93">
        <v>13</v>
      </c>
    </row>
    <row r="33" spans="7:19" ht="69" customHeight="1">
      <c r="G33" s="57" t="s">
        <v>19</v>
      </c>
      <c r="H33" s="57" t="s">
        <v>20</v>
      </c>
      <c r="I33" s="57" t="s">
        <v>21</v>
      </c>
      <c r="J33" s="57" t="s">
        <v>22</v>
      </c>
      <c r="K33" s="57" t="s">
        <v>23</v>
      </c>
      <c r="L33" s="57" t="s">
        <v>24</v>
      </c>
      <c r="M33" s="57" t="s">
        <v>25</v>
      </c>
      <c r="N33" s="57" t="s">
        <v>26</v>
      </c>
      <c r="O33" s="57" t="s">
        <v>28</v>
      </c>
      <c r="P33" s="57" t="s">
        <v>176</v>
      </c>
      <c r="Q33" s="57" t="s">
        <v>29</v>
      </c>
      <c r="R33" s="57" t="s">
        <v>30</v>
      </c>
      <c r="S33" s="57" t="s">
        <v>31</v>
      </c>
    </row>
  </sheetData>
  <mergeCells count="57">
    <mergeCell ref="B30:C30"/>
    <mergeCell ref="D30:F30"/>
    <mergeCell ref="D15:F15"/>
    <mergeCell ref="B27:C27"/>
    <mergeCell ref="D27:F27"/>
    <mergeCell ref="B28:C28"/>
    <mergeCell ref="D28:F28"/>
    <mergeCell ref="B29:C29"/>
    <mergeCell ref="D29:F29"/>
    <mergeCell ref="B24:C24"/>
    <mergeCell ref="D24:F24"/>
    <mergeCell ref="B25:C25"/>
    <mergeCell ref="D25:F25"/>
    <mergeCell ref="B26:C26"/>
    <mergeCell ref="D26:F26"/>
    <mergeCell ref="B21:C21"/>
    <mergeCell ref="A3:F3"/>
    <mergeCell ref="D9:F9"/>
    <mergeCell ref="D12:F12"/>
    <mergeCell ref="D13:F13"/>
    <mergeCell ref="D14:F14"/>
    <mergeCell ref="B7:C7"/>
    <mergeCell ref="B8:C8"/>
    <mergeCell ref="B10:C10"/>
    <mergeCell ref="B12:C12"/>
    <mergeCell ref="B13:C13"/>
    <mergeCell ref="B14:C14"/>
    <mergeCell ref="D10:F10"/>
    <mergeCell ref="B11:C11"/>
    <mergeCell ref="D11:F11"/>
    <mergeCell ref="D21:F21"/>
    <mergeCell ref="B22:C22"/>
    <mergeCell ref="D22:F22"/>
    <mergeCell ref="B23:C23"/>
    <mergeCell ref="D23:F23"/>
    <mergeCell ref="B16:C16"/>
    <mergeCell ref="D16:F16"/>
    <mergeCell ref="B17:C17"/>
    <mergeCell ref="D17:F17"/>
    <mergeCell ref="B18:C18"/>
    <mergeCell ref="D18:F18"/>
    <mergeCell ref="T27:T29"/>
    <mergeCell ref="A31:F31"/>
    <mergeCell ref="A2:S2"/>
    <mergeCell ref="A32:F32"/>
    <mergeCell ref="B15:C15"/>
    <mergeCell ref="D7:F8"/>
    <mergeCell ref="B9:C9"/>
    <mergeCell ref="B4:C4"/>
    <mergeCell ref="B5:C5"/>
    <mergeCell ref="D5:F5"/>
    <mergeCell ref="B6:C6"/>
    <mergeCell ref="D6:F6"/>
    <mergeCell ref="B19:C19"/>
    <mergeCell ref="D19:F19"/>
    <mergeCell ref="B20:C20"/>
    <mergeCell ref="D20:F20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O18"/>
  <sheetViews>
    <sheetView workbookViewId="0">
      <selection activeCell="Q3" sqref="Q3"/>
    </sheetView>
  </sheetViews>
  <sheetFormatPr defaultRowHeight="15"/>
  <cols>
    <col min="1" max="1" width="19.5703125" customWidth="1"/>
    <col min="2" max="2" width="12.85546875" customWidth="1"/>
    <col min="3" max="3" width="12.7109375" customWidth="1"/>
    <col min="4" max="4" width="13.7109375" customWidth="1"/>
    <col min="5" max="5" width="11.42578125" customWidth="1"/>
    <col min="6" max="6" width="10.85546875" customWidth="1"/>
    <col min="7" max="7" width="11.140625" customWidth="1"/>
    <col min="8" max="8" width="10.7109375" customWidth="1"/>
    <col min="9" max="9" width="10.42578125" customWidth="1"/>
    <col min="10" max="10" width="11.85546875" customWidth="1"/>
    <col min="11" max="11" width="13.85546875" customWidth="1"/>
    <col min="12" max="12" width="12" customWidth="1"/>
    <col min="13" max="13" width="13.5703125" customWidth="1"/>
    <col min="14" max="14" width="13.7109375" customWidth="1"/>
    <col min="15" max="15" width="10.7109375" customWidth="1"/>
  </cols>
  <sheetData>
    <row r="2" spans="1:15" ht="18.75">
      <c r="A2" s="258" t="s">
        <v>212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1:15" ht="58.5" customHeight="1">
      <c r="A3" s="259" t="s">
        <v>316</v>
      </c>
      <c r="B3" s="260"/>
      <c r="C3" s="260"/>
      <c r="D3" s="260"/>
      <c r="E3" s="260"/>
      <c r="F3" s="261"/>
      <c r="G3" s="262" t="s">
        <v>318</v>
      </c>
      <c r="H3" s="263"/>
      <c r="I3" s="263"/>
      <c r="J3" s="263"/>
      <c r="K3" s="263"/>
      <c r="L3" s="263"/>
      <c r="M3" s="263"/>
      <c r="N3" s="264"/>
    </row>
    <row r="4" spans="1:15">
      <c r="A4" s="265" t="s">
        <v>213</v>
      </c>
      <c r="B4" s="267" t="s">
        <v>214</v>
      </c>
      <c r="C4" s="159"/>
      <c r="D4" s="159"/>
      <c r="E4" s="159"/>
      <c r="F4" s="159"/>
      <c r="G4" s="159"/>
      <c r="H4" s="159"/>
      <c r="I4" s="159"/>
      <c r="J4" s="153"/>
      <c r="K4" s="268" t="s">
        <v>215</v>
      </c>
      <c r="L4" s="268" t="s">
        <v>216</v>
      </c>
      <c r="M4" s="269" t="s">
        <v>217</v>
      </c>
      <c r="N4" s="269" t="s">
        <v>218</v>
      </c>
    </row>
    <row r="5" spans="1:15" ht="75">
      <c r="A5" s="266"/>
      <c r="B5" s="82" t="s">
        <v>219</v>
      </c>
      <c r="C5" s="82" t="s">
        <v>220</v>
      </c>
      <c r="D5" s="82" t="s">
        <v>221</v>
      </c>
      <c r="E5" s="82" t="s">
        <v>222</v>
      </c>
      <c r="F5" s="82" t="s">
        <v>223</v>
      </c>
      <c r="G5" s="82" t="s">
        <v>224</v>
      </c>
      <c r="H5" s="82" t="s">
        <v>225</v>
      </c>
      <c r="I5" s="82" t="s">
        <v>226</v>
      </c>
      <c r="J5" s="82" t="s">
        <v>227</v>
      </c>
      <c r="K5" s="268"/>
      <c r="L5" s="268"/>
      <c r="M5" s="269"/>
      <c r="N5" s="269"/>
      <c r="O5" s="45" t="s">
        <v>228</v>
      </c>
    </row>
    <row r="6" spans="1:15" ht="31.5">
      <c r="A6" s="82" t="s">
        <v>229</v>
      </c>
      <c r="B6" s="1" t="s">
        <v>230</v>
      </c>
      <c r="C6" s="1" t="s">
        <v>231</v>
      </c>
      <c r="D6" s="82" t="s">
        <v>232</v>
      </c>
      <c r="E6" s="82" t="s">
        <v>233</v>
      </c>
      <c r="F6" s="82" t="s">
        <v>234</v>
      </c>
      <c r="G6" s="82" t="s">
        <v>235</v>
      </c>
      <c r="H6" s="82" t="s">
        <v>236</v>
      </c>
      <c r="I6" s="82" t="s">
        <v>237</v>
      </c>
      <c r="J6" s="82" t="s">
        <v>238</v>
      </c>
      <c r="K6" s="83">
        <v>18</v>
      </c>
      <c r="L6" s="84">
        <v>11</v>
      </c>
      <c r="M6" s="3" t="s">
        <v>239</v>
      </c>
      <c r="N6" s="256" t="s">
        <v>240</v>
      </c>
      <c r="O6" s="3">
        <v>10</v>
      </c>
    </row>
    <row r="7" spans="1:15" ht="31.5">
      <c r="A7" s="82" t="s">
        <v>0</v>
      </c>
      <c r="B7" s="1" t="s">
        <v>241</v>
      </c>
      <c r="C7" s="1" t="s">
        <v>242</v>
      </c>
      <c r="D7" s="82" t="s">
        <v>243</v>
      </c>
      <c r="E7" s="82" t="s">
        <v>244</v>
      </c>
      <c r="F7" s="82" t="s">
        <v>245</v>
      </c>
      <c r="G7" s="82" t="s">
        <v>246</v>
      </c>
      <c r="H7" s="82" t="s">
        <v>247</v>
      </c>
      <c r="I7" s="82" t="s">
        <v>248</v>
      </c>
      <c r="J7" s="82" t="s">
        <v>249</v>
      </c>
      <c r="K7" s="83">
        <v>18</v>
      </c>
      <c r="L7" s="84">
        <v>14</v>
      </c>
      <c r="M7" s="3" t="s">
        <v>239</v>
      </c>
      <c r="N7" s="257"/>
      <c r="O7" s="3">
        <v>10</v>
      </c>
    </row>
    <row r="8" spans="1:15" ht="31.5">
      <c r="A8" s="82" t="s">
        <v>9</v>
      </c>
      <c r="B8" s="1" t="s">
        <v>250</v>
      </c>
      <c r="C8" s="1" t="s">
        <v>251</v>
      </c>
      <c r="D8" s="82" t="s">
        <v>252</v>
      </c>
      <c r="E8" s="82" t="s">
        <v>253</v>
      </c>
      <c r="F8" s="82" t="s">
        <v>254</v>
      </c>
      <c r="G8" s="82" t="s">
        <v>255</v>
      </c>
      <c r="H8" s="82" t="s">
        <v>256</v>
      </c>
      <c r="I8" s="82" t="s">
        <v>257</v>
      </c>
      <c r="J8" s="82" t="s">
        <v>258</v>
      </c>
      <c r="K8" s="85">
        <v>17</v>
      </c>
      <c r="L8" s="84">
        <v>6</v>
      </c>
      <c r="M8" s="3" t="s">
        <v>151</v>
      </c>
      <c r="N8" s="86"/>
      <c r="O8" s="3">
        <v>9</v>
      </c>
    </row>
    <row r="9" spans="1:15" ht="15.75">
      <c r="A9" s="82" t="s">
        <v>1</v>
      </c>
      <c r="B9" s="1" t="s">
        <v>259</v>
      </c>
      <c r="C9" s="1" t="s">
        <v>260</v>
      </c>
      <c r="D9" s="82" t="s">
        <v>261</v>
      </c>
      <c r="E9" s="82" t="s">
        <v>262</v>
      </c>
      <c r="F9" s="82" t="s">
        <v>263</v>
      </c>
      <c r="G9" s="82" t="s">
        <v>264</v>
      </c>
      <c r="H9" s="82" t="s">
        <v>265</v>
      </c>
      <c r="I9" s="82" t="s">
        <v>266</v>
      </c>
      <c r="J9" s="82" t="s">
        <v>267</v>
      </c>
      <c r="K9" s="87">
        <v>15</v>
      </c>
      <c r="L9" s="84">
        <v>4</v>
      </c>
      <c r="M9" s="3" t="s">
        <v>268</v>
      </c>
      <c r="N9" s="256" t="s">
        <v>269</v>
      </c>
      <c r="O9" s="3">
        <v>8</v>
      </c>
    </row>
    <row r="10" spans="1:15" ht="31.5">
      <c r="A10" s="82" t="s">
        <v>4</v>
      </c>
      <c r="B10" s="1" t="s">
        <v>270</v>
      </c>
      <c r="C10" s="1" t="s">
        <v>271</v>
      </c>
      <c r="D10" s="88" t="s">
        <v>315</v>
      </c>
      <c r="E10" s="82" t="s">
        <v>272</v>
      </c>
      <c r="F10" s="82" t="s">
        <v>267</v>
      </c>
      <c r="G10" s="82" t="s">
        <v>273</v>
      </c>
      <c r="H10" s="82" t="s">
        <v>274</v>
      </c>
      <c r="I10" s="82" t="s">
        <v>275</v>
      </c>
      <c r="J10" s="82" t="s">
        <v>276</v>
      </c>
      <c r="K10" s="87">
        <v>15</v>
      </c>
      <c r="L10" s="84">
        <v>1</v>
      </c>
      <c r="M10" s="3" t="s">
        <v>277</v>
      </c>
      <c r="N10" s="257"/>
      <c r="O10" s="3">
        <v>8</v>
      </c>
    </row>
    <row r="11" spans="1:15" ht="31.5">
      <c r="A11" s="82" t="s">
        <v>11</v>
      </c>
      <c r="B11" s="1" t="s">
        <v>278</v>
      </c>
      <c r="C11" s="1" t="s">
        <v>279</v>
      </c>
      <c r="D11" s="82" t="s">
        <v>280</v>
      </c>
      <c r="E11" s="82" t="s">
        <v>281</v>
      </c>
      <c r="F11" s="82" t="s">
        <v>282</v>
      </c>
      <c r="G11" s="82" t="s">
        <v>273</v>
      </c>
      <c r="H11" s="82" t="s">
        <v>283</v>
      </c>
      <c r="I11" s="82" t="s">
        <v>284</v>
      </c>
      <c r="J11" s="82" t="s">
        <v>282</v>
      </c>
      <c r="K11" s="89">
        <v>13</v>
      </c>
      <c r="L11" s="84">
        <v>2</v>
      </c>
      <c r="M11" s="3" t="s">
        <v>285</v>
      </c>
      <c r="N11" s="90"/>
      <c r="O11" s="3">
        <v>7</v>
      </c>
    </row>
    <row r="12" spans="1:15" ht="31.5">
      <c r="A12" s="82" t="s">
        <v>286</v>
      </c>
      <c r="B12" s="1" t="s">
        <v>287</v>
      </c>
      <c r="C12" s="1" t="s">
        <v>288</v>
      </c>
      <c r="D12" s="82" t="s">
        <v>289</v>
      </c>
      <c r="E12" s="82" t="s">
        <v>290</v>
      </c>
      <c r="F12" s="82" t="s">
        <v>291</v>
      </c>
      <c r="G12" s="82" t="s">
        <v>292</v>
      </c>
      <c r="H12" s="82" t="s">
        <v>293</v>
      </c>
      <c r="I12" s="82" t="s">
        <v>294</v>
      </c>
      <c r="J12" s="82" t="s">
        <v>295</v>
      </c>
      <c r="K12" s="89">
        <v>13</v>
      </c>
      <c r="L12" s="84">
        <v>3</v>
      </c>
      <c r="M12" s="3" t="s">
        <v>285</v>
      </c>
      <c r="N12" s="90"/>
      <c r="O12" s="3">
        <v>7</v>
      </c>
    </row>
    <row r="13" spans="1:15" ht="15.75">
      <c r="A13" s="82" t="s">
        <v>10</v>
      </c>
      <c r="B13" s="1">
        <v>8</v>
      </c>
      <c r="C13" s="1">
        <v>18</v>
      </c>
      <c r="D13" s="82">
        <v>7</v>
      </c>
      <c r="E13" s="82">
        <v>4</v>
      </c>
      <c r="F13" s="82">
        <v>7</v>
      </c>
      <c r="G13" s="82">
        <v>11</v>
      </c>
      <c r="H13" s="82">
        <v>15</v>
      </c>
      <c r="I13" s="82">
        <v>9</v>
      </c>
      <c r="J13" s="82">
        <v>7</v>
      </c>
      <c r="K13" s="89">
        <v>13</v>
      </c>
      <c r="L13" s="84" t="s">
        <v>296</v>
      </c>
      <c r="M13" s="3" t="s">
        <v>155</v>
      </c>
      <c r="N13" s="90"/>
      <c r="O13" s="3">
        <v>7</v>
      </c>
    </row>
    <row r="14" spans="1:15" ht="15.75">
      <c r="A14" s="82" t="s">
        <v>6</v>
      </c>
      <c r="B14" s="1" t="s">
        <v>297</v>
      </c>
      <c r="C14" s="1" t="s">
        <v>298</v>
      </c>
      <c r="D14" s="82" t="s">
        <v>299</v>
      </c>
      <c r="E14" s="82" t="s">
        <v>300</v>
      </c>
      <c r="F14" s="82" t="s">
        <v>301</v>
      </c>
      <c r="G14" s="82" t="s">
        <v>302</v>
      </c>
      <c r="H14" s="82" t="s">
        <v>303</v>
      </c>
      <c r="I14" s="82" t="s">
        <v>304</v>
      </c>
      <c r="J14" s="82" t="s">
        <v>305</v>
      </c>
      <c r="K14" s="91">
        <v>12</v>
      </c>
      <c r="L14" s="84">
        <v>3</v>
      </c>
      <c r="M14" s="3" t="s">
        <v>156</v>
      </c>
      <c r="N14" s="90"/>
      <c r="O14" s="3">
        <v>6</v>
      </c>
    </row>
    <row r="15" spans="1:15" ht="31.5">
      <c r="A15" s="82" t="s">
        <v>8</v>
      </c>
      <c r="B15" s="1">
        <v>6</v>
      </c>
      <c r="C15" s="1">
        <v>4</v>
      </c>
      <c r="D15" s="82">
        <v>7</v>
      </c>
      <c r="E15" s="82">
        <v>2</v>
      </c>
      <c r="F15" s="82">
        <v>6</v>
      </c>
      <c r="G15" s="82">
        <v>14</v>
      </c>
      <c r="H15" s="82">
        <v>12</v>
      </c>
      <c r="I15" s="82">
        <v>14</v>
      </c>
      <c r="J15" s="82">
        <v>14</v>
      </c>
      <c r="K15" s="91">
        <v>12</v>
      </c>
      <c r="L15" s="84" t="s">
        <v>296</v>
      </c>
      <c r="M15" s="3" t="s">
        <v>157</v>
      </c>
      <c r="N15" s="90"/>
      <c r="O15" s="3">
        <v>6</v>
      </c>
    </row>
    <row r="16" spans="1:15" ht="15.75">
      <c r="A16" s="82" t="s">
        <v>5</v>
      </c>
      <c r="B16" s="1">
        <v>9</v>
      </c>
      <c r="C16" s="1">
        <v>12</v>
      </c>
      <c r="D16" s="82">
        <v>6</v>
      </c>
      <c r="E16" s="82">
        <v>2</v>
      </c>
      <c r="F16" s="82">
        <v>4</v>
      </c>
      <c r="G16" s="82">
        <v>6</v>
      </c>
      <c r="H16" s="82">
        <v>10</v>
      </c>
      <c r="I16" s="82">
        <v>7</v>
      </c>
      <c r="J16" s="82">
        <v>3</v>
      </c>
      <c r="K16" s="92">
        <v>10</v>
      </c>
      <c r="L16" s="84" t="s">
        <v>296</v>
      </c>
      <c r="M16" s="3" t="s">
        <v>306</v>
      </c>
      <c r="N16" s="90"/>
      <c r="O16" s="3">
        <v>5</v>
      </c>
    </row>
    <row r="17" spans="1:15" ht="31.5">
      <c r="A17" s="82" t="s">
        <v>2</v>
      </c>
      <c r="B17" s="1" t="s">
        <v>307</v>
      </c>
      <c r="C17" s="1" t="s">
        <v>308</v>
      </c>
      <c r="D17" s="82" t="s">
        <v>309</v>
      </c>
      <c r="E17" s="82" t="s">
        <v>310</v>
      </c>
      <c r="F17" s="82" t="s">
        <v>311</v>
      </c>
      <c r="G17" s="82" t="s">
        <v>312</v>
      </c>
      <c r="H17" s="82" t="s">
        <v>313</v>
      </c>
      <c r="I17" s="82" t="s">
        <v>311</v>
      </c>
      <c r="J17" s="82" t="s">
        <v>314</v>
      </c>
      <c r="K17" s="92">
        <v>10</v>
      </c>
      <c r="L17" s="84">
        <v>0</v>
      </c>
      <c r="M17" s="3" t="s">
        <v>306</v>
      </c>
      <c r="N17" s="90"/>
      <c r="O17" s="3">
        <v>5</v>
      </c>
    </row>
    <row r="18" spans="1:15" ht="15.75">
      <c r="A18" s="82" t="s">
        <v>12</v>
      </c>
      <c r="B18" s="1">
        <v>0</v>
      </c>
      <c r="C18" s="1">
        <v>4</v>
      </c>
      <c r="D18" s="82">
        <v>8</v>
      </c>
      <c r="E18" s="82">
        <v>7</v>
      </c>
      <c r="F18" s="82">
        <v>3</v>
      </c>
      <c r="G18" s="82">
        <v>4</v>
      </c>
      <c r="H18" s="82">
        <v>4</v>
      </c>
      <c r="I18" s="82">
        <v>4</v>
      </c>
      <c r="J18" s="82">
        <v>1</v>
      </c>
      <c r="K18" s="84">
        <v>6</v>
      </c>
      <c r="L18" s="84" t="s">
        <v>296</v>
      </c>
      <c r="M18" s="3" t="s">
        <v>159</v>
      </c>
      <c r="N18" s="90"/>
      <c r="O18" s="3">
        <v>3</v>
      </c>
    </row>
  </sheetData>
  <mergeCells count="11">
    <mergeCell ref="N6:N7"/>
    <mergeCell ref="N9:N10"/>
    <mergeCell ref="A2:L2"/>
    <mergeCell ref="A3:F3"/>
    <mergeCell ref="G3:N3"/>
    <mergeCell ref="A4:A5"/>
    <mergeCell ref="B4:J4"/>
    <mergeCell ref="K4:K5"/>
    <mergeCell ref="L4:L5"/>
    <mergeCell ref="M4:M5"/>
    <mergeCell ref="N4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I62"/>
  <sheetViews>
    <sheetView topLeftCell="A31" workbookViewId="0">
      <selection activeCell="I21" sqref="I21:I47"/>
    </sheetView>
  </sheetViews>
  <sheetFormatPr defaultRowHeight="15"/>
  <cols>
    <col min="1" max="1" width="39.5703125" customWidth="1"/>
    <col min="4" max="4" width="12.42578125" customWidth="1"/>
    <col min="7" max="7" width="32.140625" customWidth="1"/>
    <col min="8" max="8" width="13.7109375" customWidth="1"/>
  </cols>
  <sheetData>
    <row r="2" spans="1:9" ht="18.75">
      <c r="A2" s="170" t="s">
        <v>180</v>
      </c>
      <c r="B2" s="170"/>
      <c r="C2" s="170"/>
      <c r="D2" s="170"/>
      <c r="E2" s="170"/>
      <c r="F2" s="170"/>
      <c r="G2" s="170"/>
      <c r="H2" s="170"/>
    </row>
    <row r="3" spans="1:9" ht="18">
      <c r="A3" s="25" t="s">
        <v>124</v>
      </c>
      <c r="B3" s="26"/>
      <c r="C3" s="26"/>
      <c r="D3" s="26"/>
      <c r="E3" s="27"/>
      <c r="F3" s="27"/>
      <c r="G3" s="27"/>
      <c r="H3" s="28"/>
    </row>
    <row r="4" spans="1:9" ht="63">
      <c r="A4" s="9" t="s">
        <v>15</v>
      </c>
      <c r="B4" s="272" t="s">
        <v>16</v>
      </c>
      <c r="C4" s="273"/>
      <c r="D4" s="29" t="s">
        <v>17</v>
      </c>
      <c r="E4" s="272" t="s">
        <v>89</v>
      </c>
      <c r="F4" s="274"/>
      <c r="G4" s="273"/>
      <c r="H4" s="30" t="s">
        <v>90</v>
      </c>
    </row>
    <row r="5" spans="1:9" ht="15.75">
      <c r="A5" s="288" t="s">
        <v>18</v>
      </c>
      <c r="B5" s="289"/>
      <c r="C5" s="289"/>
      <c r="D5" s="289"/>
      <c r="E5" s="289"/>
      <c r="F5" s="289"/>
      <c r="G5" s="289"/>
      <c r="H5" s="290"/>
    </row>
    <row r="6" spans="1:9" ht="27" customHeight="1">
      <c r="A6" s="175" t="s">
        <v>32</v>
      </c>
      <c r="B6" s="216" t="s">
        <v>33</v>
      </c>
      <c r="C6" s="275"/>
      <c r="D6" s="280">
        <v>3.78</v>
      </c>
      <c r="E6" s="240" t="s">
        <v>200</v>
      </c>
      <c r="F6" s="240"/>
      <c r="G6" s="240"/>
      <c r="H6" s="281">
        <v>10</v>
      </c>
      <c r="I6" s="325">
        <f>H6+H10+H14+H15+H18+H19</f>
        <v>65</v>
      </c>
    </row>
    <row r="7" spans="1:9" ht="15" customHeight="1">
      <c r="A7" s="176"/>
      <c r="B7" s="276"/>
      <c r="C7" s="277"/>
      <c r="D7" s="184"/>
      <c r="E7" s="316" t="s">
        <v>201</v>
      </c>
      <c r="F7" s="317"/>
      <c r="G7" s="318"/>
      <c r="H7" s="282"/>
      <c r="I7" s="326"/>
    </row>
    <row r="8" spans="1:9" ht="6.75" customHeight="1">
      <c r="A8" s="176"/>
      <c r="B8" s="276"/>
      <c r="C8" s="277"/>
      <c r="D8" s="184"/>
      <c r="E8" s="319"/>
      <c r="F8" s="320"/>
      <c r="G8" s="321"/>
      <c r="H8" s="282"/>
      <c r="I8" s="326"/>
    </row>
    <row r="9" spans="1:9" ht="6.75" customHeight="1">
      <c r="A9" s="177"/>
      <c r="B9" s="278"/>
      <c r="C9" s="279"/>
      <c r="D9" s="185"/>
      <c r="E9" s="322"/>
      <c r="F9" s="323"/>
      <c r="G9" s="324"/>
      <c r="H9" s="283"/>
      <c r="I9" s="326"/>
    </row>
    <row r="10" spans="1:9" ht="15" customHeight="1">
      <c r="A10" s="175" t="s">
        <v>34</v>
      </c>
      <c r="B10" s="216" t="s">
        <v>35</v>
      </c>
      <c r="C10" s="275"/>
      <c r="D10" s="280">
        <v>73</v>
      </c>
      <c r="E10" s="240" t="s">
        <v>187</v>
      </c>
      <c r="F10" s="240"/>
      <c r="G10" s="285"/>
      <c r="H10" s="281">
        <v>5</v>
      </c>
      <c r="I10" s="326"/>
    </row>
    <row r="11" spans="1:9" ht="9" customHeight="1">
      <c r="A11" s="176"/>
      <c r="B11" s="276"/>
      <c r="C11" s="277"/>
      <c r="D11" s="184"/>
      <c r="E11" s="285"/>
      <c r="F11" s="285"/>
      <c r="G11" s="285"/>
      <c r="H11" s="282"/>
      <c r="I11" s="326"/>
    </row>
    <row r="12" spans="1:9" ht="15" customHeight="1">
      <c r="A12" s="176"/>
      <c r="B12" s="276"/>
      <c r="C12" s="277"/>
      <c r="D12" s="184"/>
      <c r="E12" s="291" t="s">
        <v>91</v>
      </c>
      <c r="F12" s="292"/>
      <c r="G12" s="293"/>
      <c r="H12" s="282"/>
      <c r="I12" s="326"/>
    </row>
    <row r="13" spans="1:9" ht="15" customHeight="1">
      <c r="A13" s="177"/>
      <c r="B13" s="278"/>
      <c r="C13" s="279"/>
      <c r="D13" s="185"/>
      <c r="E13" s="240" t="s">
        <v>92</v>
      </c>
      <c r="F13" s="240"/>
      <c r="G13" s="240"/>
      <c r="H13" s="283"/>
      <c r="I13" s="326"/>
    </row>
    <row r="14" spans="1:9" ht="27.75" customHeight="1">
      <c r="A14" s="12" t="s">
        <v>36</v>
      </c>
      <c r="B14" s="251" t="s">
        <v>150</v>
      </c>
      <c r="C14" s="251"/>
      <c r="D14" s="31">
        <v>2</v>
      </c>
      <c r="E14" s="241"/>
      <c r="F14" s="241"/>
      <c r="G14" s="241"/>
      <c r="H14" s="32">
        <v>20</v>
      </c>
      <c r="I14" s="326"/>
    </row>
    <row r="15" spans="1:9" ht="15" customHeight="1">
      <c r="A15" s="187" t="s">
        <v>37</v>
      </c>
      <c r="B15" s="251" t="s">
        <v>38</v>
      </c>
      <c r="C15" s="152"/>
      <c r="D15" s="280">
        <v>87</v>
      </c>
      <c r="E15" s="284" t="s">
        <v>93</v>
      </c>
      <c r="F15" s="240"/>
      <c r="G15" s="285"/>
      <c r="H15" s="287">
        <v>10</v>
      </c>
      <c r="I15" s="326"/>
    </row>
    <row r="16" spans="1:9" ht="8.25" customHeight="1">
      <c r="A16" s="187"/>
      <c r="B16" s="251"/>
      <c r="C16" s="152"/>
      <c r="D16" s="184"/>
      <c r="E16" s="286"/>
      <c r="F16" s="285"/>
      <c r="G16" s="285"/>
      <c r="H16" s="287"/>
      <c r="I16" s="326"/>
    </row>
    <row r="17" spans="1:9" ht="15" customHeight="1">
      <c r="A17" s="187"/>
      <c r="B17" s="251"/>
      <c r="C17" s="152"/>
      <c r="D17" s="185"/>
      <c r="E17" s="284" t="s">
        <v>92</v>
      </c>
      <c r="F17" s="240"/>
      <c r="G17" s="240"/>
      <c r="H17" s="287"/>
      <c r="I17" s="326"/>
    </row>
    <row r="18" spans="1:9" ht="37.5" customHeight="1">
      <c r="A18" s="12" t="s">
        <v>39</v>
      </c>
      <c r="B18" s="251" t="s">
        <v>40</v>
      </c>
      <c r="C18" s="251"/>
      <c r="D18" s="33">
        <v>100</v>
      </c>
      <c r="E18" s="241" t="s">
        <v>94</v>
      </c>
      <c r="F18" s="241"/>
      <c r="G18" s="241"/>
      <c r="H18" s="32">
        <v>10</v>
      </c>
      <c r="I18" s="326"/>
    </row>
    <row r="19" spans="1:9" ht="37.5" customHeight="1">
      <c r="A19" s="12" t="s">
        <v>41</v>
      </c>
      <c r="B19" s="251" t="s">
        <v>42</v>
      </c>
      <c r="C19" s="251"/>
      <c r="D19" s="34">
        <v>81</v>
      </c>
      <c r="E19" s="241" t="s">
        <v>95</v>
      </c>
      <c r="F19" s="241"/>
      <c r="G19" s="241"/>
      <c r="H19" s="32">
        <v>10</v>
      </c>
      <c r="I19" s="327"/>
    </row>
    <row r="20" spans="1:9" ht="25.5" customHeight="1">
      <c r="A20" s="158" t="s">
        <v>73</v>
      </c>
      <c r="B20" s="289"/>
      <c r="C20" s="289"/>
      <c r="D20" s="289"/>
      <c r="E20" s="289"/>
      <c r="F20" s="289"/>
      <c r="G20" s="289"/>
      <c r="H20" s="290"/>
    </row>
    <row r="21" spans="1:9">
      <c r="A21" s="194" t="s">
        <v>74</v>
      </c>
      <c r="B21" s="216" t="s">
        <v>38</v>
      </c>
      <c r="C21" s="275"/>
      <c r="D21" s="280">
        <v>41</v>
      </c>
      <c r="E21" s="247" t="s">
        <v>100</v>
      </c>
      <c r="F21" s="301"/>
      <c r="G21" s="284"/>
      <c r="H21" s="281">
        <v>5</v>
      </c>
      <c r="I21" s="325">
        <f>H21+H25+H28+H31+H34+H37+H41+H44+H47</f>
        <v>98</v>
      </c>
    </row>
    <row r="22" spans="1:9">
      <c r="A22" s="195"/>
      <c r="B22" s="276"/>
      <c r="C22" s="277"/>
      <c r="D22" s="184"/>
      <c r="E22" s="240" t="s">
        <v>101</v>
      </c>
      <c r="F22" s="240"/>
      <c r="G22" s="285"/>
      <c r="H22" s="282"/>
      <c r="I22" s="326"/>
    </row>
    <row r="23" spans="1:9" ht="11.25" customHeight="1">
      <c r="A23" s="195"/>
      <c r="B23" s="276"/>
      <c r="C23" s="277"/>
      <c r="D23" s="184"/>
      <c r="E23" s="285"/>
      <c r="F23" s="285"/>
      <c r="G23" s="285"/>
      <c r="H23" s="282"/>
      <c r="I23" s="326"/>
    </row>
    <row r="24" spans="1:9">
      <c r="A24" s="196"/>
      <c r="B24" s="278"/>
      <c r="C24" s="279"/>
      <c r="D24" s="185"/>
      <c r="E24" s="240" t="s">
        <v>102</v>
      </c>
      <c r="F24" s="240"/>
      <c r="G24" s="240"/>
      <c r="H24" s="283"/>
      <c r="I24" s="326"/>
    </row>
    <row r="25" spans="1:9">
      <c r="A25" s="201" t="s">
        <v>75</v>
      </c>
      <c r="B25" s="251" t="s">
        <v>38</v>
      </c>
      <c r="C25" s="251"/>
      <c r="D25" s="280">
        <v>9</v>
      </c>
      <c r="E25" s="247" t="s">
        <v>103</v>
      </c>
      <c r="F25" s="301"/>
      <c r="G25" s="284"/>
      <c r="H25" s="281">
        <v>3</v>
      </c>
      <c r="I25" s="326"/>
    </row>
    <row r="26" spans="1:9">
      <c r="A26" s="202"/>
      <c r="B26" s="251"/>
      <c r="C26" s="251"/>
      <c r="D26" s="184"/>
      <c r="E26" s="247" t="s">
        <v>104</v>
      </c>
      <c r="F26" s="301"/>
      <c r="G26" s="284"/>
      <c r="H26" s="282"/>
      <c r="I26" s="326"/>
    </row>
    <row r="27" spans="1:9" ht="18.75" customHeight="1">
      <c r="A27" s="203"/>
      <c r="B27" s="251"/>
      <c r="C27" s="251"/>
      <c r="D27" s="185"/>
      <c r="E27" s="240" t="s">
        <v>105</v>
      </c>
      <c r="F27" s="240"/>
      <c r="G27" s="240"/>
      <c r="H27" s="283"/>
      <c r="I27" s="326"/>
    </row>
    <row r="28" spans="1:9">
      <c r="A28" s="207" t="s">
        <v>76</v>
      </c>
      <c r="B28" s="251" t="s">
        <v>38</v>
      </c>
      <c r="C28" s="228"/>
      <c r="D28" s="294">
        <v>27</v>
      </c>
      <c r="E28" s="241" t="s">
        <v>106</v>
      </c>
      <c r="F28" s="241"/>
      <c r="G28" s="297"/>
      <c r="H28" s="287">
        <v>10</v>
      </c>
      <c r="I28" s="326"/>
    </row>
    <row r="29" spans="1:9">
      <c r="A29" s="207"/>
      <c r="B29" s="251"/>
      <c r="C29" s="228"/>
      <c r="D29" s="295"/>
      <c r="E29" s="298" t="s">
        <v>107</v>
      </c>
      <c r="F29" s="299"/>
      <c r="G29" s="300"/>
      <c r="H29" s="287"/>
      <c r="I29" s="326"/>
    </row>
    <row r="30" spans="1:9">
      <c r="A30" s="208"/>
      <c r="B30" s="228"/>
      <c r="C30" s="228"/>
      <c r="D30" s="296"/>
      <c r="E30" s="240" t="s">
        <v>108</v>
      </c>
      <c r="F30" s="240"/>
      <c r="G30" s="240"/>
      <c r="H30" s="287"/>
      <c r="I30" s="326"/>
    </row>
    <row r="31" spans="1:9">
      <c r="A31" s="207" t="s">
        <v>77</v>
      </c>
      <c r="B31" s="251" t="s">
        <v>38</v>
      </c>
      <c r="C31" s="251"/>
      <c r="D31" s="280">
        <v>13</v>
      </c>
      <c r="E31" s="240" t="s">
        <v>109</v>
      </c>
      <c r="F31" s="240"/>
      <c r="G31" s="240"/>
      <c r="H31" s="287">
        <v>10</v>
      </c>
      <c r="I31" s="326"/>
    </row>
    <row r="32" spans="1:9" ht="9" customHeight="1">
      <c r="A32" s="208"/>
      <c r="B32" s="251"/>
      <c r="C32" s="251"/>
      <c r="D32" s="184"/>
      <c r="E32" s="240"/>
      <c r="F32" s="240"/>
      <c r="G32" s="240"/>
      <c r="H32" s="287"/>
      <c r="I32" s="326"/>
    </row>
    <row r="33" spans="1:9">
      <c r="A33" s="208"/>
      <c r="B33" s="251"/>
      <c r="C33" s="251"/>
      <c r="D33" s="185"/>
      <c r="E33" s="240" t="s">
        <v>110</v>
      </c>
      <c r="F33" s="240"/>
      <c r="G33" s="240"/>
      <c r="H33" s="287"/>
      <c r="I33" s="326"/>
    </row>
    <row r="34" spans="1:9">
      <c r="A34" s="204" t="s">
        <v>78</v>
      </c>
      <c r="B34" s="216" t="s">
        <v>38</v>
      </c>
      <c r="C34" s="275"/>
      <c r="D34" s="280">
        <v>15</v>
      </c>
      <c r="E34" s="247" t="s">
        <v>111</v>
      </c>
      <c r="F34" s="301"/>
      <c r="G34" s="284"/>
      <c r="H34" s="281">
        <v>10</v>
      </c>
      <c r="I34" s="326"/>
    </row>
    <row r="35" spans="1:9">
      <c r="A35" s="205"/>
      <c r="B35" s="276"/>
      <c r="C35" s="277"/>
      <c r="D35" s="184"/>
      <c r="E35" s="247" t="s">
        <v>112</v>
      </c>
      <c r="F35" s="301"/>
      <c r="G35" s="284"/>
      <c r="H35" s="282"/>
      <c r="I35" s="326"/>
    </row>
    <row r="36" spans="1:9">
      <c r="A36" s="206"/>
      <c r="B36" s="278"/>
      <c r="C36" s="279"/>
      <c r="D36" s="185"/>
      <c r="E36" s="247" t="s">
        <v>113</v>
      </c>
      <c r="F36" s="301"/>
      <c r="G36" s="284"/>
      <c r="H36" s="283"/>
      <c r="I36" s="326"/>
    </row>
    <row r="37" spans="1:9">
      <c r="A37" s="204" t="s">
        <v>161</v>
      </c>
      <c r="B37" s="216" t="s">
        <v>38</v>
      </c>
      <c r="C37" s="275"/>
      <c r="D37" s="280">
        <v>70</v>
      </c>
      <c r="E37" s="247" t="s">
        <v>183</v>
      </c>
      <c r="F37" s="301"/>
      <c r="G37" s="284"/>
      <c r="H37" s="281">
        <v>10</v>
      </c>
      <c r="I37" s="326"/>
    </row>
    <row r="38" spans="1:9">
      <c r="A38" s="205"/>
      <c r="B38" s="276"/>
      <c r="C38" s="277"/>
      <c r="D38" s="184"/>
      <c r="E38" s="247" t="s">
        <v>184</v>
      </c>
      <c r="F38" s="301"/>
      <c r="G38" s="284"/>
      <c r="H38" s="282"/>
      <c r="I38" s="326"/>
    </row>
    <row r="39" spans="1:9">
      <c r="A39" s="205"/>
      <c r="B39" s="276"/>
      <c r="C39" s="277"/>
      <c r="D39" s="184"/>
      <c r="E39" s="247" t="s">
        <v>185</v>
      </c>
      <c r="F39" s="301"/>
      <c r="G39" s="284"/>
      <c r="H39" s="282"/>
      <c r="I39" s="326"/>
    </row>
    <row r="40" spans="1:9">
      <c r="A40" s="206"/>
      <c r="B40" s="278"/>
      <c r="C40" s="279"/>
      <c r="D40" s="185"/>
      <c r="E40" s="311" t="s">
        <v>186</v>
      </c>
      <c r="F40" s="312"/>
      <c r="G40" s="313"/>
      <c r="H40" s="283"/>
      <c r="I40" s="326"/>
    </row>
    <row r="41" spans="1:9" ht="15" customHeight="1">
      <c r="A41" s="204" t="s">
        <v>192</v>
      </c>
      <c r="B41" s="216" t="s">
        <v>193</v>
      </c>
      <c r="C41" s="217"/>
      <c r="D41" s="280">
        <v>100</v>
      </c>
      <c r="E41" s="311" t="s">
        <v>194</v>
      </c>
      <c r="F41" s="314"/>
      <c r="G41" s="315"/>
      <c r="H41" s="281">
        <v>10</v>
      </c>
      <c r="I41" s="326"/>
    </row>
    <row r="42" spans="1:9">
      <c r="A42" s="214"/>
      <c r="B42" s="218"/>
      <c r="C42" s="219"/>
      <c r="D42" s="150"/>
      <c r="E42" s="311" t="s">
        <v>195</v>
      </c>
      <c r="F42" s="314"/>
      <c r="G42" s="315"/>
      <c r="H42" s="150"/>
      <c r="I42" s="326"/>
    </row>
    <row r="43" spans="1:9">
      <c r="A43" s="215"/>
      <c r="B43" s="220"/>
      <c r="C43" s="221"/>
      <c r="D43" s="151"/>
      <c r="E43" s="311" t="s">
        <v>186</v>
      </c>
      <c r="F43" s="314"/>
      <c r="G43" s="315"/>
      <c r="H43" s="151"/>
      <c r="I43" s="326"/>
    </row>
    <row r="44" spans="1:9">
      <c r="A44" s="204" t="s">
        <v>79</v>
      </c>
      <c r="B44" s="216" t="s">
        <v>80</v>
      </c>
      <c r="C44" s="275"/>
      <c r="D44" s="34">
        <v>0</v>
      </c>
      <c r="E44" s="247" t="s">
        <v>114</v>
      </c>
      <c r="F44" s="301"/>
      <c r="G44" s="284"/>
      <c r="H44" s="281">
        <v>40</v>
      </c>
      <c r="I44" s="326"/>
    </row>
    <row r="45" spans="1:9" ht="26.25" customHeight="1">
      <c r="A45" s="205"/>
      <c r="B45" s="276"/>
      <c r="C45" s="277"/>
      <c r="D45" s="34">
        <v>0</v>
      </c>
      <c r="E45" s="247" t="s">
        <v>115</v>
      </c>
      <c r="F45" s="301"/>
      <c r="G45" s="284"/>
      <c r="H45" s="150"/>
      <c r="I45" s="326"/>
    </row>
    <row r="46" spans="1:9">
      <c r="A46" s="206"/>
      <c r="B46" s="278"/>
      <c r="C46" s="279"/>
      <c r="D46" s="34">
        <v>4</v>
      </c>
      <c r="E46" s="247" t="s">
        <v>116</v>
      </c>
      <c r="F46" s="301"/>
      <c r="G46" s="284"/>
      <c r="H46" s="151"/>
      <c r="I46" s="326"/>
    </row>
    <row r="47" spans="1:9" ht="30.75" customHeight="1">
      <c r="A47" s="20" t="s">
        <v>160</v>
      </c>
      <c r="B47" s="152" t="s">
        <v>64</v>
      </c>
      <c r="C47" s="309"/>
      <c r="D47" s="35">
        <v>0</v>
      </c>
      <c r="E47" s="247" t="s">
        <v>117</v>
      </c>
      <c r="F47" s="301"/>
      <c r="G47" s="284"/>
      <c r="H47" s="32">
        <v>0</v>
      </c>
      <c r="I47" s="327"/>
    </row>
    <row r="48" spans="1:9" ht="27" customHeight="1">
      <c r="A48" s="158" t="s">
        <v>331</v>
      </c>
      <c r="B48" s="197"/>
      <c r="C48" s="197"/>
      <c r="D48" s="197"/>
      <c r="E48" s="197"/>
      <c r="F48" s="197"/>
      <c r="G48" s="197"/>
      <c r="H48" s="198"/>
    </row>
    <row r="49" spans="1:9" ht="18.75">
      <c r="A49" s="194" t="s">
        <v>81</v>
      </c>
      <c r="B49" s="216" t="s">
        <v>82</v>
      </c>
      <c r="C49" s="275"/>
      <c r="D49" s="34">
        <v>0</v>
      </c>
      <c r="E49" s="310" t="s">
        <v>118</v>
      </c>
      <c r="F49" s="310"/>
      <c r="G49" s="310"/>
      <c r="H49" s="32">
        <v>0</v>
      </c>
      <c r="I49" s="307">
        <f>SUM(H49:H54)</f>
        <v>0</v>
      </c>
    </row>
    <row r="50" spans="1:9" ht="18.75">
      <c r="A50" s="195"/>
      <c r="B50" s="276"/>
      <c r="C50" s="277"/>
      <c r="D50" s="34">
        <v>0</v>
      </c>
      <c r="E50" s="305" t="s">
        <v>119</v>
      </c>
      <c r="F50" s="306"/>
      <c r="G50" s="286"/>
      <c r="H50" s="32">
        <v>0</v>
      </c>
      <c r="I50" s="218"/>
    </row>
    <row r="51" spans="1:9" ht="18.75">
      <c r="A51" s="196"/>
      <c r="B51" s="278"/>
      <c r="C51" s="279"/>
      <c r="D51" s="34">
        <v>0</v>
      </c>
      <c r="E51" s="247" t="s">
        <v>120</v>
      </c>
      <c r="F51" s="301"/>
      <c r="G51" s="284"/>
      <c r="H51" s="32">
        <v>0</v>
      </c>
      <c r="I51" s="218"/>
    </row>
    <row r="52" spans="1:9" ht="18.75">
      <c r="A52" s="194" t="s">
        <v>83</v>
      </c>
      <c r="B52" s="216" t="s">
        <v>84</v>
      </c>
      <c r="C52" s="275"/>
      <c r="D52" s="34">
        <v>0</v>
      </c>
      <c r="E52" s="302" t="s">
        <v>121</v>
      </c>
      <c r="F52" s="303"/>
      <c r="G52" s="304"/>
      <c r="H52" s="32">
        <v>0</v>
      </c>
      <c r="I52" s="218"/>
    </row>
    <row r="53" spans="1:9" ht="18.75">
      <c r="A53" s="195"/>
      <c r="B53" s="276"/>
      <c r="C53" s="277"/>
      <c r="D53" s="34">
        <v>0</v>
      </c>
      <c r="E53" s="305" t="s">
        <v>122</v>
      </c>
      <c r="F53" s="306"/>
      <c r="G53" s="286"/>
      <c r="H53" s="32">
        <v>0</v>
      </c>
      <c r="I53" s="218"/>
    </row>
    <row r="54" spans="1:9" ht="18.75">
      <c r="A54" s="196"/>
      <c r="B54" s="278"/>
      <c r="C54" s="279"/>
      <c r="D54" s="34">
        <v>0</v>
      </c>
      <c r="E54" s="247" t="s">
        <v>123</v>
      </c>
      <c r="F54" s="301"/>
      <c r="G54" s="284"/>
      <c r="H54" s="32">
        <v>0</v>
      </c>
      <c r="I54" s="218"/>
    </row>
    <row r="55" spans="1:9" ht="25.5" customHeight="1">
      <c r="A55" s="158" t="s">
        <v>332</v>
      </c>
      <c r="B55" s="197"/>
      <c r="C55" s="197"/>
      <c r="D55" s="197"/>
      <c r="E55" s="197"/>
      <c r="F55" s="197"/>
      <c r="G55" s="197"/>
      <c r="H55" s="198"/>
    </row>
    <row r="56" spans="1:9" ht="18.75" customHeight="1">
      <c r="A56" s="194" t="s">
        <v>81</v>
      </c>
      <c r="B56" s="216" t="s">
        <v>82</v>
      </c>
      <c r="C56" s="275"/>
      <c r="D56" s="34">
        <v>0</v>
      </c>
      <c r="E56" s="310" t="s">
        <v>118</v>
      </c>
      <c r="F56" s="310"/>
      <c r="G56" s="310"/>
      <c r="H56" s="32">
        <v>0</v>
      </c>
      <c r="I56" s="270">
        <f>SUM(H56:H61)</f>
        <v>0</v>
      </c>
    </row>
    <row r="57" spans="1:9" ht="18.75">
      <c r="A57" s="195"/>
      <c r="B57" s="276"/>
      <c r="C57" s="277"/>
      <c r="D57" s="34">
        <v>0</v>
      </c>
      <c r="E57" s="305" t="s">
        <v>119</v>
      </c>
      <c r="F57" s="306"/>
      <c r="G57" s="286"/>
      <c r="H57" s="32">
        <v>0</v>
      </c>
      <c r="I57" s="271"/>
    </row>
    <row r="58" spans="1:9" ht="18.75">
      <c r="A58" s="196"/>
      <c r="B58" s="278"/>
      <c r="C58" s="279"/>
      <c r="D58" s="34">
        <v>0</v>
      </c>
      <c r="E58" s="247" t="s">
        <v>120</v>
      </c>
      <c r="F58" s="301"/>
      <c r="G58" s="284"/>
      <c r="H58" s="32">
        <v>0</v>
      </c>
      <c r="I58" s="271"/>
    </row>
    <row r="59" spans="1:9" ht="18.75" customHeight="1">
      <c r="A59" s="194" t="s">
        <v>83</v>
      </c>
      <c r="B59" s="216" t="s">
        <v>84</v>
      </c>
      <c r="C59" s="275"/>
      <c r="D59" s="34">
        <v>0</v>
      </c>
      <c r="E59" s="302" t="s">
        <v>121</v>
      </c>
      <c r="F59" s="303"/>
      <c r="G59" s="304"/>
      <c r="H59" s="32">
        <v>0</v>
      </c>
      <c r="I59" s="271"/>
    </row>
    <row r="60" spans="1:9" ht="18.75">
      <c r="A60" s="195"/>
      <c r="B60" s="276"/>
      <c r="C60" s="277"/>
      <c r="D60" s="34">
        <v>0</v>
      </c>
      <c r="E60" s="305" t="s">
        <v>122</v>
      </c>
      <c r="F60" s="306"/>
      <c r="G60" s="286"/>
      <c r="H60" s="32">
        <v>0</v>
      </c>
      <c r="I60" s="271"/>
    </row>
    <row r="61" spans="1:9" ht="18.75">
      <c r="A61" s="196"/>
      <c r="B61" s="278"/>
      <c r="C61" s="279"/>
      <c r="D61" s="34">
        <v>0</v>
      </c>
      <c r="E61" s="247" t="s">
        <v>123</v>
      </c>
      <c r="F61" s="301"/>
      <c r="G61" s="284"/>
      <c r="H61" s="32">
        <v>0</v>
      </c>
      <c r="I61" s="271"/>
    </row>
    <row r="62" spans="1:9" ht="26.25">
      <c r="A62" s="308" t="s">
        <v>87</v>
      </c>
      <c r="B62" s="308"/>
      <c r="C62" s="308"/>
      <c r="D62" s="308"/>
      <c r="E62" s="308"/>
      <c r="F62" s="308"/>
      <c r="G62" s="308"/>
      <c r="H62" s="36">
        <f>I56+I49+I21+I6</f>
        <v>163</v>
      </c>
    </row>
  </sheetData>
  <mergeCells count="114">
    <mergeCell ref="E7:G9"/>
    <mergeCell ref="I6:I19"/>
    <mergeCell ref="H44:H46"/>
    <mergeCell ref="I21:I47"/>
    <mergeCell ref="H37:H40"/>
    <mergeCell ref="E38:G38"/>
    <mergeCell ref="E39:G39"/>
    <mergeCell ref="A20:H20"/>
    <mergeCell ref="B47:C47"/>
    <mergeCell ref="E47:G47"/>
    <mergeCell ref="A49:A51"/>
    <mergeCell ref="B49:C51"/>
    <mergeCell ref="E49:G49"/>
    <mergeCell ref="E50:G50"/>
    <mergeCell ref="E51:G51"/>
    <mergeCell ref="A44:A46"/>
    <mergeCell ref="B44:C46"/>
    <mergeCell ref="E44:G44"/>
    <mergeCell ref="E45:G45"/>
    <mergeCell ref="E46:G46"/>
    <mergeCell ref="E40:G40"/>
    <mergeCell ref="D41:D43"/>
    <mergeCell ref="E41:G41"/>
    <mergeCell ref="H41:H43"/>
    <mergeCell ref="E42:G42"/>
    <mergeCell ref="E43:G43"/>
    <mergeCell ref="A59:A61"/>
    <mergeCell ref="B59:C61"/>
    <mergeCell ref="E59:G59"/>
    <mergeCell ref="E60:G60"/>
    <mergeCell ref="E61:G61"/>
    <mergeCell ref="A41:A43"/>
    <mergeCell ref="B41:C43"/>
    <mergeCell ref="I49:I54"/>
    <mergeCell ref="A62:G62"/>
    <mergeCell ref="A55:H55"/>
    <mergeCell ref="A48:H48"/>
    <mergeCell ref="A56:A58"/>
    <mergeCell ref="B56:C58"/>
    <mergeCell ref="E56:G56"/>
    <mergeCell ref="E57:G57"/>
    <mergeCell ref="E58:G58"/>
    <mergeCell ref="A37:A40"/>
    <mergeCell ref="B37:C40"/>
    <mergeCell ref="D37:D40"/>
    <mergeCell ref="E37:G37"/>
    <mergeCell ref="A52:A54"/>
    <mergeCell ref="B52:C54"/>
    <mergeCell ref="E52:G52"/>
    <mergeCell ref="E53:G53"/>
    <mergeCell ref="E54:G54"/>
    <mergeCell ref="E26:G26"/>
    <mergeCell ref="E27:G27"/>
    <mergeCell ref="A34:A36"/>
    <mergeCell ref="B34:C36"/>
    <mergeCell ref="D34:D36"/>
    <mergeCell ref="E34:G34"/>
    <mergeCell ref="H34:H36"/>
    <mergeCell ref="E35:G35"/>
    <mergeCell ref="E36:G36"/>
    <mergeCell ref="A31:A33"/>
    <mergeCell ref="B31:C33"/>
    <mergeCell ref="D31:D33"/>
    <mergeCell ref="E31:G32"/>
    <mergeCell ref="H31:H33"/>
    <mergeCell ref="E33:G33"/>
    <mergeCell ref="H10:H13"/>
    <mergeCell ref="E12:G12"/>
    <mergeCell ref="E13:G13"/>
    <mergeCell ref="B14:C14"/>
    <mergeCell ref="E14:G14"/>
    <mergeCell ref="A28:A30"/>
    <mergeCell ref="B28:C30"/>
    <mergeCell ref="D28:D30"/>
    <mergeCell ref="E28:G28"/>
    <mergeCell ref="H28:H30"/>
    <mergeCell ref="E29:G29"/>
    <mergeCell ref="E30:G30"/>
    <mergeCell ref="A21:A24"/>
    <mergeCell ref="B21:C24"/>
    <mergeCell ref="D21:D24"/>
    <mergeCell ref="E21:G21"/>
    <mergeCell ref="H21:H24"/>
    <mergeCell ref="E22:G23"/>
    <mergeCell ref="E24:G24"/>
    <mergeCell ref="A25:A27"/>
    <mergeCell ref="B25:C27"/>
    <mergeCell ref="D25:D27"/>
    <mergeCell ref="E25:G25"/>
    <mergeCell ref="H25:H27"/>
    <mergeCell ref="I56:I61"/>
    <mergeCell ref="A2:H2"/>
    <mergeCell ref="B4:C4"/>
    <mergeCell ref="E4:G4"/>
    <mergeCell ref="A6:A9"/>
    <mergeCell ref="B6:C9"/>
    <mergeCell ref="D6:D9"/>
    <mergeCell ref="E6:G6"/>
    <mergeCell ref="H6:H9"/>
    <mergeCell ref="A15:A17"/>
    <mergeCell ref="B15:C17"/>
    <mergeCell ref="D15:D17"/>
    <mergeCell ref="E15:G16"/>
    <mergeCell ref="H15:H17"/>
    <mergeCell ref="A10:A13"/>
    <mergeCell ref="B10:C13"/>
    <mergeCell ref="D10:D13"/>
    <mergeCell ref="E10:G11"/>
    <mergeCell ref="E17:G17"/>
    <mergeCell ref="A5:H5"/>
    <mergeCell ref="B18:C18"/>
    <mergeCell ref="E18:G18"/>
    <mergeCell ref="B19:C19"/>
    <mergeCell ref="E19:G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I62"/>
  <sheetViews>
    <sheetView topLeftCell="A31" workbookViewId="0">
      <selection activeCell="K67" sqref="K67"/>
    </sheetView>
  </sheetViews>
  <sheetFormatPr defaultRowHeight="15"/>
  <cols>
    <col min="1" max="1" width="39.5703125" customWidth="1"/>
    <col min="4" max="4" width="12.42578125" customWidth="1"/>
    <col min="7" max="7" width="31.5703125" customWidth="1"/>
    <col min="8" max="8" width="13.7109375" customWidth="1"/>
  </cols>
  <sheetData>
    <row r="2" spans="1:9" ht="18.75">
      <c r="A2" s="170" t="s">
        <v>88</v>
      </c>
      <c r="B2" s="170"/>
      <c r="C2" s="170"/>
      <c r="D2" s="170"/>
      <c r="E2" s="170"/>
      <c r="F2" s="170"/>
      <c r="G2" s="170"/>
      <c r="H2" s="170"/>
    </row>
    <row r="3" spans="1:9" ht="18">
      <c r="A3" s="25" t="s">
        <v>125</v>
      </c>
      <c r="B3" s="26"/>
      <c r="C3" s="26"/>
      <c r="D3" s="26"/>
      <c r="E3" s="27"/>
      <c r="F3" s="27"/>
      <c r="G3" s="27"/>
      <c r="H3" s="28"/>
    </row>
    <row r="4" spans="1:9" ht="63">
      <c r="A4" s="9" t="s">
        <v>15</v>
      </c>
      <c r="B4" s="272" t="s">
        <v>16</v>
      </c>
      <c r="C4" s="273"/>
      <c r="D4" s="29" t="s">
        <v>17</v>
      </c>
      <c r="E4" s="272" t="s">
        <v>89</v>
      </c>
      <c r="F4" s="274"/>
      <c r="G4" s="273"/>
      <c r="H4" s="30" t="s">
        <v>90</v>
      </c>
    </row>
    <row r="5" spans="1:9" ht="15.75">
      <c r="A5" s="288" t="s">
        <v>18</v>
      </c>
      <c r="B5" s="289"/>
      <c r="C5" s="289"/>
      <c r="D5" s="289"/>
      <c r="E5" s="289"/>
      <c r="F5" s="289"/>
      <c r="G5" s="289"/>
      <c r="H5" s="290"/>
    </row>
    <row r="6" spans="1:9" ht="25.5" customHeight="1">
      <c r="A6" s="175" t="s">
        <v>32</v>
      </c>
      <c r="B6" s="216" t="s">
        <v>33</v>
      </c>
      <c r="C6" s="275"/>
      <c r="D6" s="280">
        <v>8.11</v>
      </c>
      <c r="E6" s="240" t="s">
        <v>200</v>
      </c>
      <c r="F6" s="240"/>
      <c r="G6" s="240"/>
      <c r="H6" s="281">
        <v>5</v>
      </c>
      <c r="I6" s="325">
        <f>H6+H10+H14+H15+H18+H19</f>
        <v>55</v>
      </c>
    </row>
    <row r="7" spans="1:9" ht="15" customHeight="1">
      <c r="A7" s="176"/>
      <c r="B7" s="276"/>
      <c r="C7" s="277"/>
      <c r="D7" s="184"/>
      <c r="E7" s="316" t="s">
        <v>201</v>
      </c>
      <c r="F7" s="317"/>
      <c r="G7" s="318"/>
      <c r="H7" s="282"/>
      <c r="I7" s="326"/>
    </row>
    <row r="8" spans="1:9" ht="6" customHeight="1">
      <c r="A8" s="176"/>
      <c r="B8" s="276"/>
      <c r="C8" s="277"/>
      <c r="D8" s="184"/>
      <c r="E8" s="319"/>
      <c r="F8" s="320"/>
      <c r="G8" s="321"/>
      <c r="H8" s="282"/>
      <c r="I8" s="326"/>
    </row>
    <row r="9" spans="1:9" ht="6.75" customHeight="1">
      <c r="A9" s="177"/>
      <c r="B9" s="278"/>
      <c r="C9" s="279"/>
      <c r="D9" s="185"/>
      <c r="E9" s="322"/>
      <c r="F9" s="323"/>
      <c r="G9" s="324"/>
      <c r="H9" s="283"/>
      <c r="I9" s="326"/>
    </row>
    <row r="10" spans="1:9" ht="15" customHeight="1">
      <c r="A10" s="175" t="s">
        <v>34</v>
      </c>
      <c r="B10" s="216" t="s">
        <v>35</v>
      </c>
      <c r="C10" s="275"/>
      <c r="D10" s="280">
        <v>78</v>
      </c>
      <c r="E10" s="240" t="s">
        <v>187</v>
      </c>
      <c r="F10" s="240"/>
      <c r="G10" s="285"/>
      <c r="H10" s="281">
        <v>10</v>
      </c>
      <c r="I10" s="326"/>
    </row>
    <row r="11" spans="1:9" ht="15" customHeight="1">
      <c r="A11" s="176"/>
      <c r="B11" s="276"/>
      <c r="C11" s="277"/>
      <c r="D11" s="184"/>
      <c r="E11" s="285"/>
      <c r="F11" s="285"/>
      <c r="G11" s="285"/>
      <c r="H11" s="282"/>
      <c r="I11" s="326"/>
    </row>
    <row r="12" spans="1:9" ht="15" customHeight="1">
      <c r="A12" s="176"/>
      <c r="B12" s="276"/>
      <c r="C12" s="277"/>
      <c r="D12" s="184"/>
      <c r="E12" s="291" t="s">
        <v>91</v>
      </c>
      <c r="F12" s="292"/>
      <c r="G12" s="293"/>
      <c r="H12" s="282"/>
      <c r="I12" s="326"/>
    </row>
    <row r="13" spans="1:9" ht="15" customHeight="1">
      <c r="A13" s="177"/>
      <c r="B13" s="278"/>
      <c r="C13" s="279"/>
      <c r="D13" s="185"/>
      <c r="E13" s="240" t="s">
        <v>92</v>
      </c>
      <c r="F13" s="240"/>
      <c r="G13" s="240"/>
      <c r="H13" s="283"/>
      <c r="I13" s="326"/>
    </row>
    <row r="14" spans="1:9" ht="18.75" customHeight="1">
      <c r="A14" s="47" t="s">
        <v>36</v>
      </c>
      <c r="B14" s="251" t="s">
        <v>150</v>
      </c>
      <c r="C14" s="251"/>
      <c r="D14" s="50">
        <v>1</v>
      </c>
      <c r="E14" s="241"/>
      <c r="F14" s="241"/>
      <c r="G14" s="241"/>
      <c r="H14" s="51">
        <v>10</v>
      </c>
      <c r="I14" s="326"/>
    </row>
    <row r="15" spans="1:9" ht="15" customHeight="1">
      <c r="A15" s="187" t="s">
        <v>37</v>
      </c>
      <c r="B15" s="251" t="s">
        <v>38</v>
      </c>
      <c r="C15" s="152"/>
      <c r="D15" s="280">
        <v>83</v>
      </c>
      <c r="E15" s="284" t="s">
        <v>93</v>
      </c>
      <c r="F15" s="240"/>
      <c r="G15" s="285"/>
      <c r="H15" s="287">
        <v>10</v>
      </c>
      <c r="I15" s="326"/>
    </row>
    <row r="16" spans="1:9" ht="15" customHeight="1">
      <c r="A16" s="187"/>
      <c r="B16" s="251"/>
      <c r="C16" s="152"/>
      <c r="D16" s="184"/>
      <c r="E16" s="286"/>
      <c r="F16" s="285"/>
      <c r="G16" s="285"/>
      <c r="H16" s="287"/>
      <c r="I16" s="326"/>
    </row>
    <row r="17" spans="1:9" ht="15" customHeight="1">
      <c r="A17" s="187"/>
      <c r="B17" s="251"/>
      <c r="C17" s="152"/>
      <c r="D17" s="185"/>
      <c r="E17" s="284" t="s">
        <v>92</v>
      </c>
      <c r="F17" s="240"/>
      <c r="G17" s="240"/>
      <c r="H17" s="287"/>
      <c r="I17" s="326"/>
    </row>
    <row r="18" spans="1:9" ht="25.5" customHeight="1">
      <c r="A18" s="47" t="s">
        <v>39</v>
      </c>
      <c r="B18" s="251" t="s">
        <v>40</v>
      </c>
      <c r="C18" s="251"/>
      <c r="D18" s="48">
        <v>100</v>
      </c>
      <c r="E18" s="241" t="s">
        <v>94</v>
      </c>
      <c r="F18" s="241"/>
      <c r="G18" s="241"/>
      <c r="H18" s="51">
        <v>10</v>
      </c>
      <c r="I18" s="326"/>
    </row>
    <row r="19" spans="1:9" ht="18.75" customHeight="1">
      <c r="A19" s="47" t="s">
        <v>41</v>
      </c>
      <c r="B19" s="251" t="s">
        <v>42</v>
      </c>
      <c r="C19" s="251"/>
      <c r="D19" s="49">
        <v>83</v>
      </c>
      <c r="E19" s="241" t="s">
        <v>95</v>
      </c>
      <c r="F19" s="241"/>
      <c r="G19" s="241"/>
      <c r="H19" s="51">
        <v>10</v>
      </c>
      <c r="I19" s="327"/>
    </row>
    <row r="20" spans="1:9" ht="15" customHeight="1">
      <c r="A20" s="158" t="s">
        <v>73</v>
      </c>
      <c r="B20" s="289"/>
      <c r="C20" s="289"/>
      <c r="D20" s="289"/>
      <c r="E20" s="289"/>
      <c r="F20" s="289"/>
      <c r="G20" s="289"/>
      <c r="H20" s="290"/>
    </row>
    <row r="21" spans="1:9" ht="15" customHeight="1">
      <c r="A21" s="194" t="s">
        <v>74</v>
      </c>
      <c r="B21" s="216" t="s">
        <v>38</v>
      </c>
      <c r="C21" s="275"/>
      <c r="D21" s="280">
        <v>5</v>
      </c>
      <c r="E21" s="247" t="s">
        <v>100</v>
      </c>
      <c r="F21" s="301"/>
      <c r="G21" s="284"/>
      <c r="H21" s="281">
        <v>3</v>
      </c>
      <c r="I21" s="328">
        <f>H21+H25+H28+H31+H34+H37+H41+H44+H47</f>
        <v>31</v>
      </c>
    </row>
    <row r="22" spans="1:9" ht="15" customHeight="1">
      <c r="A22" s="195"/>
      <c r="B22" s="276"/>
      <c r="C22" s="277"/>
      <c r="D22" s="184"/>
      <c r="E22" s="240" t="s">
        <v>101</v>
      </c>
      <c r="F22" s="240"/>
      <c r="G22" s="285"/>
      <c r="H22" s="282"/>
      <c r="I22" s="329"/>
    </row>
    <row r="23" spans="1:9" ht="15" customHeight="1">
      <c r="A23" s="195"/>
      <c r="B23" s="276"/>
      <c r="C23" s="277"/>
      <c r="D23" s="184"/>
      <c r="E23" s="285"/>
      <c r="F23" s="285"/>
      <c r="G23" s="285"/>
      <c r="H23" s="282"/>
      <c r="I23" s="329"/>
    </row>
    <row r="24" spans="1:9" ht="15" customHeight="1">
      <c r="A24" s="196"/>
      <c r="B24" s="278"/>
      <c r="C24" s="279"/>
      <c r="D24" s="185"/>
      <c r="E24" s="240" t="s">
        <v>102</v>
      </c>
      <c r="F24" s="240"/>
      <c r="G24" s="240"/>
      <c r="H24" s="283"/>
      <c r="I24" s="329"/>
    </row>
    <row r="25" spans="1:9" ht="15" customHeight="1">
      <c r="A25" s="201" t="s">
        <v>75</v>
      </c>
      <c r="B25" s="251" t="s">
        <v>38</v>
      </c>
      <c r="C25" s="251"/>
      <c r="D25" s="280">
        <v>0</v>
      </c>
      <c r="E25" s="247" t="s">
        <v>103</v>
      </c>
      <c r="F25" s="301"/>
      <c r="G25" s="284"/>
      <c r="H25" s="281">
        <v>0</v>
      </c>
      <c r="I25" s="329"/>
    </row>
    <row r="26" spans="1:9" ht="15" customHeight="1">
      <c r="A26" s="202"/>
      <c r="B26" s="251"/>
      <c r="C26" s="251"/>
      <c r="D26" s="184"/>
      <c r="E26" s="247" t="s">
        <v>104</v>
      </c>
      <c r="F26" s="301"/>
      <c r="G26" s="284"/>
      <c r="H26" s="282"/>
      <c r="I26" s="329"/>
    </row>
    <row r="27" spans="1:9" ht="15" customHeight="1">
      <c r="A27" s="203"/>
      <c r="B27" s="251"/>
      <c r="C27" s="251"/>
      <c r="D27" s="185"/>
      <c r="E27" s="240" t="s">
        <v>105</v>
      </c>
      <c r="F27" s="240"/>
      <c r="G27" s="240"/>
      <c r="H27" s="283"/>
      <c r="I27" s="329"/>
    </row>
    <row r="28" spans="1:9" ht="15" customHeight="1">
      <c r="A28" s="207" t="s">
        <v>76</v>
      </c>
      <c r="B28" s="251" t="s">
        <v>38</v>
      </c>
      <c r="C28" s="228"/>
      <c r="D28" s="294">
        <v>24</v>
      </c>
      <c r="E28" s="241" t="s">
        <v>106</v>
      </c>
      <c r="F28" s="241"/>
      <c r="G28" s="297"/>
      <c r="H28" s="287">
        <v>10</v>
      </c>
      <c r="I28" s="329"/>
    </row>
    <row r="29" spans="1:9" ht="15" customHeight="1">
      <c r="A29" s="207"/>
      <c r="B29" s="251"/>
      <c r="C29" s="228"/>
      <c r="D29" s="295"/>
      <c r="E29" s="298" t="s">
        <v>107</v>
      </c>
      <c r="F29" s="299"/>
      <c r="G29" s="300"/>
      <c r="H29" s="287"/>
      <c r="I29" s="329"/>
    </row>
    <row r="30" spans="1:9" ht="15" customHeight="1">
      <c r="A30" s="208"/>
      <c r="B30" s="228"/>
      <c r="C30" s="228"/>
      <c r="D30" s="296"/>
      <c r="E30" s="240" t="s">
        <v>108</v>
      </c>
      <c r="F30" s="240"/>
      <c r="G30" s="240"/>
      <c r="H30" s="287"/>
      <c r="I30" s="329"/>
    </row>
    <row r="31" spans="1:9" ht="15" customHeight="1">
      <c r="A31" s="207" t="s">
        <v>77</v>
      </c>
      <c r="B31" s="251" t="s">
        <v>38</v>
      </c>
      <c r="C31" s="251"/>
      <c r="D31" s="280">
        <v>29</v>
      </c>
      <c r="E31" s="240" t="s">
        <v>109</v>
      </c>
      <c r="F31" s="240"/>
      <c r="G31" s="240"/>
      <c r="H31" s="287">
        <v>10</v>
      </c>
      <c r="I31" s="329"/>
    </row>
    <row r="32" spans="1:9" ht="15" customHeight="1">
      <c r="A32" s="208"/>
      <c r="B32" s="251"/>
      <c r="C32" s="251"/>
      <c r="D32" s="184"/>
      <c r="E32" s="240"/>
      <c r="F32" s="240"/>
      <c r="G32" s="240"/>
      <c r="H32" s="287"/>
      <c r="I32" s="329"/>
    </row>
    <row r="33" spans="1:9" ht="15" customHeight="1">
      <c r="A33" s="208"/>
      <c r="B33" s="251"/>
      <c r="C33" s="251"/>
      <c r="D33" s="185"/>
      <c r="E33" s="240" t="s">
        <v>110</v>
      </c>
      <c r="F33" s="240"/>
      <c r="G33" s="240"/>
      <c r="H33" s="287"/>
      <c r="I33" s="329"/>
    </row>
    <row r="34" spans="1:9" ht="15" customHeight="1">
      <c r="A34" s="204" t="s">
        <v>78</v>
      </c>
      <c r="B34" s="216" t="s">
        <v>38</v>
      </c>
      <c r="C34" s="275"/>
      <c r="D34" s="280">
        <v>0</v>
      </c>
      <c r="E34" s="247" t="s">
        <v>111</v>
      </c>
      <c r="F34" s="301"/>
      <c r="G34" s="284"/>
      <c r="H34" s="281">
        <v>0</v>
      </c>
      <c r="I34" s="329"/>
    </row>
    <row r="35" spans="1:9" ht="15" customHeight="1">
      <c r="A35" s="205"/>
      <c r="B35" s="276"/>
      <c r="C35" s="277"/>
      <c r="D35" s="184"/>
      <c r="E35" s="247" t="s">
        <v>112</v>
      </c>
      <c r="F35" s="301"/>
      <c r="G35" s="284"/>
      <c r="H35" s="282"/>
      <c r="I35" s="329"/>
    </row>
    <row r="36" spans="1:9" ht="15" customHeight="1">
      <c r="A36" s="206"/>
      <c r="B36" s="278"/>
      <c r="C36" s="279"/>
      <c r="D36" s="185"/>
      <c r="E36" s="247" t="s">
        <v>113</v>
      </c>
      <c r="F36" s="301"/>
      <c r="G36" s="284"/>
      <c r="H36" s="283"/>
      <c r="I36" s="329"/>
    </row>
    <row r="37" spans="1:9" ht="15" customHeight="1">
      <c r="A37" s="204" t="s">
        <v>161</v>
      </c>
      <c r="B37" s="216" t="s">
        <v>38</v>
      </c>
      <c r="C37" s="275"/>
      <c r="D37" s="280">
        <v>14</v>
      </c>
      <c r="E37" s="247" t="s">
        <v>183</v>
      </c>
      <c r="F37" s="301"/>
      <c r="G37" s="284"/>
      <c r="H37" s="281">
        <v>3</v>
      </c>
      <c r="I37" s="329"/>
    </row>
    <row r="38" spans="1:9" ht="15" customHeight="1">
      <c r="A38" s="205"/>
      <c r="B38" s="276"/>
      <c r="C38" s="277"/>
      <c r="D38" s="184"/>
      <c r="E38" s="247" t="s">
        <v>184</v>
      </c>
      <c r="F38" s="301"/>
      <c r="G38" s="284"/>
      <c r="H38" s="282"/>
      <c r="I38" s="329"/>
    </row>
    <row r="39" spans="1:9" ht="15" customHeight="1">
      <c r="A39" s="205"/>
      <c r="B39" s="276"/>
      <c r="C39" s="277"/>
      <c r="D39" s="184"/>
      <c r="E39" s="247" t="s">
        <v>185</v>
      </c>
      <c r="F39" s="301"/>
      <c r="G39" s="284"/>
      <c r="H39" s="282"/>
      <c r="I39" s="329"/>
    </row>
    <row r="40" spans="1:9" ht="15" customHeight="1">
      <c r="A40" s="206"/>
      <c r="B40" s="278"/>
      <c r="C40" s="279"/>
      <c r="D40" s="185"/>
      <c r="E40" s="311" t="s">
        <v>186</v>
      </c>
      <c r="F40" s="312"/>
      <c r="G40" s="313"/>
      <c r="H40" s="283"/>
      <c r="I40" s="329"/>
    </row>
    <row r="41" spans="1:9" ht="15" customHeight="1">
      <c r="A41" s="204" t="s">
        <v>192</v>
      </c>
      <c r="B41" s="216" t="s">
        <v>193</v>
      </c>
      <c r="C41" s="217"/>
      <c r="D41" s="280">
        <v>90</v>
      </c>
      <c r="E41" s="311" t="s">
        <v>194</v>
      </c>
      <c r="F41" s="314"/>
      <c r="G41" s="315"/>
      <c r="H41" s="281">
        <v>10</v>
      </c>
      <c r="I41" s="329"/>
    </row>
    <row r="42" spans="1:9" ht="15" customHeight="1">
      <c r="A42" s="214"/>
      <c r="B42" s="218"/>
      <c r="C42" s="219"/>
      <c r="D42" s="150"/>
      <c r="E42" s="311" t="s">
        <v>195</v>
      </c>
      <c r="F42" s="314"/>
      <c r="G42" s="315"/>
      <c r="H42" s="150"/>
      <c r="I42" s="329"/>
    </row>
    <row r="43" spans="1:9" ht="15" customHeight="1">
      <c r="A43" s="215"/>
      <c r="B43" s="220"/>
      <c r="C43" s="221"/>
      <c r="D43" s="151"/>
      <c r="E43" s="311" t="s">
        <v>186</v>
      </c>
      <c r="F43" s="314"/>
      <c r="G43" s="315"/>
      <c r="H43" s="151"/>
      <c r="I43" s="329"/>
    </row>
    <row r="44" spans="1:9" ht="18.75" customHeight="1">
      <c r="A44" s="204" t="s">
        <v>79</v>
      </c>
      <c r="B44" s="216" t="s">
        <v>80</v>
      </c>
      <c r="C44" s="275"/>
      <c r="D44" s="49">
        <v>2</v>
      </c>
      <c r="E44" s="247" t="s">
        <v>114</v>
      </c>
      <c r="F44" s="301"/>
      <c r="G44" s="284"/>
      <c r="H44" s="281">
        <f>-20+3+10</f>
        <v>-7</v>
      </c>
      <c r="I44" s="329"/>
    </row>
    <row r="45" spans="1:9" ht="18.75" customHeight="1">
      <c r="A45" s="205"/>
      <c r="B45" s="276"/>
      <c r="C45" s="277"/>
      <c r="D45" s="49">
        <v>1</v>
      </c>
      <c r="E45" s="247" t="s">
        <v>115</v>
      </c>
      <c r="F45" s="301"/>
      <c r="G45" s="284"/>
      <c r="H45" s="150"/>
      <c r="I45" s="329"/>
    </row>
    <row r="46" spans="1:9" ht="18.75" customHeight="1">
      <c r="A46" s="206"/>
      <c r="B46" s="278"/>
      <c r="C46" s="279"/>
      <c r="D46" s="49">
        <v>1</v>
      </c>
      <c r="E46" s="247" t="s">
        <v>116</v>
      </c>
      <c r="F46" s="301"/>
      <c r="G46" s="284"/>
      <c r="H46" s="151"/>
      <c r="I46" s="329"/>
    </row>
    <row r="47" spans="1:9" ht="25.5" customHeight="1">
      <c r="A47" s="46" t="s">
        <v>160</v>
      </c>
      <c r="B47" s="152" t="s">
        <v>64</v>
      </c>
      <c r="C47" s="309"/>
      <c r="D47" s="35">
        <v>2</v>
      </c>
      <c r="E47" s="247" t="s">
        <v>117</v>
      </c>
      <c r="F47" s="301"/>
      <c r="G47" s="284"/>
      <c r="H47" s="51">
        <v>2</v>
      </c>
      <c r="I47" s="330"/>
    </row>
    <row r="48" spans="1:9" ht="15.75" customHeight="1">
      <c r="A48" s="158" t="s">
        <v>331</v>
      </c>
      <c r="B48" s="197"/>
      <c r="C48" s="197"/>
      <c r="D48" s="197"/>
      <c r="E48" s="197"/>
      <c r="F48" s="197"/>
      <c r="G48" s="197"/>
      <c r="H48" s="198"/>
    </row>
    <row r="49" spans="1:9" ht="18.75" customHeight="1">
      <c r="A49" s="194" t="s">
        <v>81</v>
      </c>
      <c r="B49" s="216" t="s">
        <v>82</v>
      </c>
      <c r="C49" s="275"/>
      <c r="D49" s="79">
        <v>0</v>
      </c>
      <c r="E49" s="310" t="s">
        <v>118</v>
      </c>
      <c r="F49" s="310"/>
      <c r="G49" s="310"/>
      <c r="H49" s="80">
        <v>0</v>
      </c>
      <c r="I49" s="307">
        <f>SUM(H49:H54)</f>
        <v>0</v>
      </c>
    </row>
    <row r="50" spans="1:9" ht="18.75" customHeight="1">
      <c r="A50" s="195"/>
      <c r="B50" s="276"/>
      <c r="C50" s="277"/>
      <c r="D50" s="79">
        <v>0</v>
      </c>
      <c r="E50" s="305" t="s">
        <v>119</v>
      </c>
      <c r="F50" s="306"/>
      <c r="G50" s="286"/>
      <c r="H50" s="80">
        <v>0</v>
      </c>
      <c r="I50" s="218"/>
    </row>
    <row r="51" spans="1:9" ht="18.75" customHeight="1">
      <c r="A51" s="196"/>
      <c r="B51" s="278"/>
      <c r="C51" s="279"/>
      <c r="D51" s="79">
        <v>0</v>
      </c>
      <c r="E51" s="247" t="s">
        <v>120</v>
      </c>
      <c r="F51" s="301"/>
      <c r="G51" s="284"/>
      <c r="H51" s="80">
        <v>0</v>
      </c>
      <c r="I51" s="218"/>
    </row>
    <row r="52" spans="1:9" ht="18.75" customHeight="1">
      <c r="A52" s="194" t="s">
        <v>83</v>
      </c>
      <c r="B52" s="216" t="s">
        <v>84</v>
      </c>
      <c r="C52" s="275"/>
      <c r="D52" s="79">
        <v>0</v>
      </c>
      <c r="E52" s="302" t="s">
        <v>121</v>
      </c>
      <c r="F52" s="303"/>
      <c r="G52" s="304"/>
      <c r="H52" s="80">
        <v>0</v>
      </c>
      <c r="I52" s="218"/>
    </row>
    <row r="53" spans="1:9" ht="18.75" customHeight="1">
      <c r="A53" s="195"/>
      <c r="B53" s="276"/>
      <c r="C53" s="277"/>
      <c r="D53" s="79">
        <v>0</v>
      </c>
      <c r="E53" s="305" t="s">
        <v>122</v>
      </c>
      <c r="F53" s="306"/>
      <c r="G53" s="286"/>
      <c r="H53" s="80">
        <v>0</v>
      </c>
      <c r="I53" s="218"/>
    </row>
    <row r="54" spans="1:9" ht="18.75" customHeight="1">
      <c r="A54" s="196"/>
      <c r="B54" s="278"/>
      <c r="C54" s="279"/>
      <c r="D54" s="79">
        <v>0</v>
      </c>
      <c r="E54" s="247" t="s">
        <v>123</v>
      </c>
      <c r="F54" s="301"/>
      <c r="G54" s="284"/>
      <c r="H54" s="80">
        <v>0</v>
      </c>
      <c r="I54" s="218"/>
    </row>
    <row r="55" spans="1:9" ht="15.75" customHeight="1">
      <c r="A55" s="158" t="s">
        <v>332</v>
      </c>
      <c r="B55" s="197"/>
      <c r="C55" s="197"/>
      <c r="D55" s="197"/>
      <c r="E55" s="197"/>
      <c r="F55" s="197"/>
      <c r="G55" s="197"/>
      <c r="H55" s="198"/>
      <c r="I55" s="81"/>
    </row>
    <row r="56" spans="1:9" ht="18.75" customHeight="1">
      <c r="A56" s="194" t="s">
        <v>81</v>
      </c>
      <c r="B56" s="216" t="s">
        <v>82</v>
      </c>
      <c r="C56" s="275"/>
      <c r="D56" s="96">
        <v>0</v>
      </c>
      <c r="E56" s="310" t="s">
        <v>118</v>
      </c>
      <c r="F56" s="310"/>
      <c r="G56" s="310"/>
      <c r="H56" s="98">
        <v>0</v>
      </c>
      <c r="I56" s="270">
        <f>SUM(H56:H61)</f>
        <v>0</v>
      </c>
    </row>
    <row r="57" spans="1:9" ht="18.75" customHeight="1">
      <c r="A57" s="195"/>
      <c r="B57" s="276"/>
      <c r="C57" s="277"/>
      <c r="D57" s="96">
        <v>0</v>
      </c>
      <c r="E57" s="305" t="s">
        <v>119</v>
      </c>
      <c r="F57" s="306"/>
      <c r="G57" s="286"/>
      <c r="H57" s="98">
        <v>0</v>
      </c>
      <c r="I57" s="271"/>
    </row>
    <row r="58" spans="1:9" ht="18.75" customHeight="1">
      <c r="A58" s="196"/>
      <c r="B58" s="278"/>
      <c r="C58" s="279"/>
      <c r="D58" s="96">
        <v>0</v>
      </c>
      <c r="E58" s="247" t="s">
        <v>120</v>
      </c>
      <c r="F58" s="301"/>
      <c r="G58" s="284"/>
      <c r="H58" s="98">
        <v>0</v>
      </c>
      <c r="I58" s="271"/>
    </row>
    <row r="59" spans="1:9" ht="18.75" customHeight="1">
      <c r="A59" s="194" t="s">
        <v>83</v>
      </c>
      <c r="B59" s="216" t="s">
        <v>84</v>
      </c>
      <c r="C59" s="275"/>
      <c r="D59" s="96">
        <v>0</v>
      </c>
      <c r="E59" s="302" t="s">
        <v>121</v>
      </c>
      <c r="F59" s="303"/>
      <c r="G59" s="304"/>
      <c r="H59" s="98">
        <v>0</v>
      </c>
      <c r="I59" s="271"/>
    </row>
    <row r="60" spans="1:9" ht="18.75" customHeight="1">
      <c r="A60" s="195"/>
      <c r="B60" s="276"/>
      <c r="C60" s="277"/>
      <c r="D60" s="96">
        <v>0</v>
      </c>
      <c r="E60" s="305" t="s">
        <v>122</v>
      </c>
      <c r="F60" s="306"/>
      <c r="G60" s="286"/>
      <c r="H60" s="98">
        <v>0</v>
      </c>
      <c r="I60" s="271"/>
    </row>
    <row r="61" spans="1:9" ht="18.75" customHeight="1">
      <c r="A61" s="196"/>
      <c r="B61" s="278"/>
      <c r="C61" s="279"/>
      <c r="D61" s="96">
        <v>0</v>
      </c>
      <c r="E61" s="247" t="s">
        <v>123</v>
      </c>
      <c r="F61" s="301"/>
      <c r="G61" s="284"/>
      <c r="H61" s="98">
        <v>0</v>
      </c>
      <c r="I61" s="271"/>
    </row>
    <row r="62" spans="1:9" ht="26.25">
      <c r="A62" s="308" t="s">
        <v>87</v>
      </c>
      <c r="B62" s="308"/>
      <c r="C62" s="308"/>
      <c r="D62" s="308"/>
      <c r="E62" s="308"/>
      <c r="F62" s="308"/>
      <c r="G62" s="308"/>
      <c r="H62" s="36">
        <f>I6+I21+I49</f>
        <v>86</v>
      </c>
    </row>
  </sheetData>
  <mergeCells count="114">
    <mergeCell ref="I49:I54"/>
    <mergeCell ref="I6:I19"/>
    <mergeCell ref="A55:H55"/>
    <mergeCell ref="A56:A58"/>
    <mergeCell ref="B56:C58"/>
    <mergeCell ref="E58:G58"/>
    <mergeCell ref="A59:A61"/>
    <mergeCell ref="B59:C61"/>
    <mergeCell ref="E59:G59"/>
    <mergeCell ref="E61:G61"/>
    <mergeCell ref="A34:A36"/>
    <mergeCell ref="B34:C36"/>
    <mergeCell ref="D34:D36"/>
    <mergeCell ref="H34:H36"/>
    <mergeCell ref="A37:A40"/>
    <mergeCell ref="B37:C40"/>
    <mergeCell ref="D37:D40"/>
    <mergeCell ref="H37:H40"/>
    <mergeCell ref="A44:A46"/>
    <mergeCell ref="B44:C46"/>
    <mergeCell ref="E35:G35"/>
    <mergeCell ref="E36:G36"/>
    <mergeCell ref="E37:G37"/>
    <mergeCell ref="E38:G38"/>
    <mergeCell ref="A62:G62"/>
    <mergeCell ref="E56:G56"/>
    <mergeCell ref="E57:G57"/>
    <mergeCell ref="E60:G60"/>
    <mergeCell ref="H28:H30"/>
    <mergeCell ref="E29:G29"/>
    <mergeCell ref="E30:G30"/>
    <mergeCell ref="A31:A33"/>
    <mergeCell ref="B31:C33"/>
    <mergeCell ref="D31:D33"/>
    <mergeCell ref="E31:G32"/>
    <mergeCell ref="H31:H33"/>
    <mergeCell ref="E33:G33"/>
    <mergeCell ref="E39:G39"/>
    <mergeCell ref="E34:G34"/>
    <mergeCell ref="A41:A43"/>
    <mergeCell ref="B41:C43"/>
    <mergeCell ref="D41:D43"/>
    <mergeCell ref="E41:G41"/>
    <mergeCell ref="A28:A30"/>
    <mergeCell ref="B28:C30"/>
    <mergeCell ref="D28:D30"/>
    <mergeCell ref="E28:G28"/>
    <mergeCell ref="E54:G54"/>
    <mergeCell ref="A48:H48"/>
    <mergeCell ref="A49:A51"/>
    <mergeCell ref="B49:C51"/>
    <mergeCell ref="E50:G50"/>
    <mergeCell ref="A52:A54"/>
    <mergeCell ref="E40:G40"/>
    <mergeCell ref="E44:G44"/>
    <mergeCell ref="E45:G45"/>
    <mergeCell ref="E46:G46"/>
    <mergeCell ref="B47:C47"/>
    <mergeCell ref="E47:G47"/>
    <mergeCell ref="B52:C54"/>
    <mergeCell ref="E52:G52"/>
    <mergeCell ref="E53:G53"/>
    <mergeCell ref="H44:H46"/>
    <mergeCell ref="H41:H43"/>
    <mergeCell ref="E42:G42"/>
    <mergeCell ref="E43:G43"/>
    <mergeCell ref="E15:G16"/>
    <mergeCell ref="H15:H17"/>
    <mergeCell ref="E17:G17"/>
    <mergeCell ref="B18:C18"/>
    <mergeCell ref="E18:G18"/>
    <mergeCell ref="B19:C19"/>
    <mergeCell ref="E19:G19"/>
    <mergeCell ref="E49:G49"/>
    <mergeCell ref="E51:G51"/>
    <mergeCell ref="A20:H20"/>
    <mergeCell ref="A21:A24"/>
    <mergeCell ref="B21:C24"/>
    <mergeCell ref="D21:D24"/>
    <mergeCell ref="E21:G21"/>
    <mergeCell ref="H21:H24"/>
    <mergeCell ref="E22:G23"/>
    <mergeCell ref="E24:G24"/>
    <mergeCell ref="A25:A27"/>
    <mergeCell ref="B25:C27"/>
    <mergeCell ref="D25:D27"/>
    <mergeCell ref="E25:G25"/>
    <mergeCell ref="H25:H27"/>
    <mergeCell ref="E26:G26"/>
    <mergeCell ref="E27:G27"/>
    <mergeCell ref="I56:I61"/>
    <mergeCell ref="I21:I47"/>
    <mergeCell ref="A2:H2"/>
    <mergeCell ref="A10:A13"/>
    <mergeCell ref="B10:C13"/>
    <mergeCell ref="D10:D13"/>
    <mergeCell ref="E10:G11"/>
    <mergeCell ref="H10:H13"/>
    <mergeCell ref="E12:G12"/>
    <mergeCell ref="E13:G13"/>
    <mergeCell ref="B14:C14"/>
    <mergeCell ref="E14:G14"/>
    <mergeCell ref="B4:C4"/>
    <mergeCell ref="E4:G4"/>
    <mergeCell ref="A5:H5"/>
    <mergeCell ref="A6:A9"/>
    <mergeCell ref="B6:C9"/>
    <mergeCell ref="D6:D9"/>
    <mergeCell ref="E6:G6"/>
    <mergeCell ref="H6:H9"/>
    <mergeCell ref="E7:G9"/>
    <mergeCell ref="A15:A17"/>
    <mergeCell ref="B15:C17"/>
    <mergeCell ref="D15:D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I62"/>
  <sheetViews>
    <sheetView topLeftCell="A31" workbookViewId="0">
      <selection activeCell="K63" sqref="K63"/>
    </sheetView>
  </sheetViews>
  <sheetFormatPr defaultRowHeight="15"/>
  <cols>
    <col min="1" max="1" width="39.5703125" customWidth="1"/>
    <col min="4" max="4" width="12.42578125" customWidth="1"/>
    <col min="7" max="7" width="26.85546875" customWidth="1"/>
    <col min="8" max="8" width="13.7109375" customWidth="1"/>
  </cols>
  <sheetData>
    <row r="2" spans="1:9" ht="18.75">
      <c r="A2" s="170" t="s">
        <v>88</v>
      </c>
      <c r="B2" s="170"/>
      <c r="C2" s="170"/>
      <c r="D2" s="170"/>
      <c r="E2" s="170"/>
      <c r="F2" s="170"/>
      <c r="G2" s="170"/>
      <c r="H2" s="170"/>
    </row>
    <row r="3" spans="1:9" ht="18">
      <c r="A3" s="25" t="s">
        <v>126</v>
      </c>
      <c r="B3" s="26"/>
      <c r="C3" s="26"/>
      <c r="D3" s="26"/>
      <c r="E3" s="27"/>
      <c r="F3" s="27"/>
      <c r="G3" s="27"/>
      <c r="H3" s="28"/>
    </row>
    <row r="4" spans="1:9" ht="63">
      <c r="A4" s="9" t="s">
        <v>15</v>
      </c>
      <c r="B4" s="272" t="s">
        <v>16</v>
      </c>
      <c r="C4" s="273"/>
      <c r="D4" s="29" t="s">
        <v>17</v>
      </c>
      <c r="E4" s="272" t="s">
        <v>89</v>
      </c>
      <c r="F4" s="274"/>
      <c r="G4" s="273"/>
      <c r="H4" s="30" t="s">
        <v>90</v>
      </c>
    </row>
    <row r="5" spans="1:9" ht="15.75">
      <c r="A5" s="288" t="s">
        <v>18</v>
      </c>
      <c r="B5" s="289"/>
      <c r="C5" s="289"/>
      <c r="D5" s="289"/>
      <c r="E5" s="289"/>
      <c r="F5" s="289"/>
      <c r="G5" s="289"/>
      <c r="H5" s="290"/>
    </row>
    <row r="6" spans="1:9" ht="27" customHeight="1">
      <c r="A6" s="175" t="s">
        <v>32</v>
      </c>
      <c r="B6" s="216" t="s">
        <v>33</v>
      </c>
      <c r="C6" s="275"/>
      <c r="D6" s="280">
        <v>6.67</v>
      </c>
      <c r="E6" s="240" t="s">
        <v>200</v>
      </c>
      <c r="F6" s="240"/>
      <c r="G6" s="240"/>
      <c r="H6" s="281">
        <v>5</v>
      </c>
      <c r="I6" s="325">
        <f>H6+H10+H14+H15+H18+H19</f>
        <v>36</v>
      </c>
    </row>
    <row r="7" spans="1:9" ht="15" customHeight="1">
      <c r="A7" s="176"/>
      <c r="B7" s="276"/>
      <c r="C7" s="277"/>
      <c r="D7" s="184"/>
      <c r="E7" s="316" t="s">
        <v>201</v>
      </c>
      <c r="F7" s="317"/>
      <c r="G7" s="318"/>
      <c r="H7" s="282"/>
      <c r="I7" s="326"/>
    </row>
    <row r="8" spans="1:9" ht="6" customHeight="1">
      <c r="A8" s="176"/>
      <c r="B8" s="276"/>
      <c r="C8" s="277"/>
      <c r="D8" s="184"/>
      <c r="E8" s="319"/>
      <c r="F8" s="320"/>
      <c r="G8" s="321"/>
      <c r="H8" s="282"/>
      <c r="I8" s="326"/>
    </row>
    <row r="9" spans="1:9" ht="6.75" customHeight="1">
      <c r="A9" s="177"/>
      <c r="B9" s="278"/>
      <c r="C9" s="279"/>
      <c r="D9" s="185"/>
      <c r="E9" s="322"/>
      <c r="F9" s="323"/>
      <c r="G9" s="324"/>
      <c r="H9" s="283"/>
      <c r="I9" s="326"/>
    </row>
    <row r="10" spans="1:9" ht="15" customHeight="1">
      <c r="A10" s="175" t="s">
        <v>34</v>
      </c>
      <c r="B10" s="216" t="s">
        <v>35</v>
      </c>
      <c r="C10" s="275"/>
      <c r="D10" s="280">
        <v>35</v>
      </c>
      <c r="E10" s="240" t="s">
        <v>187</v>
      </c>
      <c r="F10" s="240"/>
      <c r="G10" s="285"/>
      <c r="H10" s="281">
        <v>1</v>
      </c>
      <c r="I10" s="326"/>
    </row>
    <row r="11" spans="1:9" ht="15" customHeight="1">
      <c r="A11" s="176"/>
      <c r="B11" s="276"/>
      <c r="C11" s="277"/>
      <c r="D11" s="184"/>
      <c r="E11" s="285"/>
      <c r="F11" s="285"/>
      <c r="G11" s="285"/>
      <c r="H11" s="282"/>
      <c r="I11" s="326"/>
    </row>
    <row r="12" spans="1:9" ht="15" customHeight="1">
      <c r="A12" s="176"/>
      <c r="B12" s="276"/>
      <c r="C12" s="277"/>
      <c r="D12" s="184"/>
      <c r="E12" s="291" t="s">
        <v>91</v>
      </c>
      <c r="F12" s="292"/>
      <c r="G12" s="293"/>
      <c r="H12" s="282"/>
      <c r="I12" s="326"/>
    </row>
    <row r="13" spans="1:9" ht="15" customHeight="1">
      <c r="A13" s="177"/>
      <c r="B13" s="278"/>
      <c r="C13" s="279"/>
      <c r="D13" s="185"/>
      <c r="E13" s="240" t="s">
        <v>92</v>
      </c>
      <c r="F13" s="240"/>
      <c r="G13" s="240"/>
      <c r="H13" s="283"/>
      <c r="I13" s="326"/>
    </row>
    <row r="14" spans="1:9" ht="18.75" customHeight="1">
      <c r="A14" s="47" t="s">
        <v>36</v>
      </c>
      <c r="B14" s="251" t="s">
        <v>150</v>
      </c>
      <c r="C14" s="251"/>
      <c r="D14" s="50">
        <v>1</v>
      </c>
      <c r="E14" s="241"/>
      <c r="F14" s="241"/>
      <c r="G14" s="241"/>
      <c r="H14" s="51">
        <v>10</v>
      </c>
      <c r="I14" s="326"/>
    </row>
    <row r="15" spans="1:9" ht="15" customHeight="1">
      <c r="A15" s="187" t="s">
        <v>37</v>
      </c>
      <c r="B15" s="251" t="s">
        <v>38</v>
      </c>
      <c r="C15" s="152"/>
      <c r="D15" s="280">
        <v>77</v>
      </c>
      <c r="E15" s="284" t="s">
        <v>93</v>
      </c>
      <c r="F15" s="240"/>
      <c r="G15" s="285"/>
      <c r="H15" s="287">
        <v>5</v>
      </c>
      <c r="I15" s="326"/>
    </row>
    <row r="16" spans="1:9" ht="15" customHeight="1">
      <c r="A16" s="187"/>
      <c r="B16" s="251"/>
      <c r="C16" s="152"/>
      <c r="D16" s="184"/>
      <c r="E16" s="286"/>
      <c r="F16" s="285"/>
      <c r="G16" s="285"/>
      <c r="H16" s="287"/>
      <c r="I16" s="326"/>
    </row>
    <row r="17" spans="1:9" ht="15" customHeight="1">
      <c r="A17" s="187"/>
      <c r="B17" s="251"/>
      <c r="C17" s="152"/>
      <c r="D17" s="185"/>
      <c r="E17" s="284" t="s">
        <v>92</v>
      </c>
      <c r="F17" s="240"/>
      <c r="G17" s="240"/>
      <c r="H17" s="287"/>
      <c r="I17" s="326"/>
    </row>
    <row r="18" spans="1:9" ht="25.5">
      <c r="A18" s="47" t="s">
        <v>39</v>
      </c>
      <c r="B18" s="251" t="s">
        <v>40</v>
      </c>
      <c r="C18" s="251"/>
      <c r="D18" s="48">
        <v>100</v>
      </c>
      <c r="E18" s="241" t="s">
        <v>94</v>
      </c>
      <c r="F18" s="241"/>
      <c r="G18" s="241"/>
      <c r="H18" s="51">
        <v>10</v>
      </c>
      <c r="I18" s="326"/>
    </row>
    <row r="19" spans="1:9" ht="18.75" customHeight="1">
      <c r="A19" s="47" t="s">
        <v>41</v>
      </c>
      <c r="B19" s="251" t="s">
        <v>42</v>
      </c>
      <c r="C19" s="251"/>
      <c r="D19" s="49">
        <v>50</v>
      </c>
      <c r="E19" s="241" t="s">
        <v>95</v>
      </c>
      <c r="F19" s="241"/>
      <c r="G19" s="241"/>
      <c r="H19" s="51">
        <v>5</v>
      </c>
      <c r="I19" s="327"/>
    </row>
    <row r="20" spans="1:9">
      <c r="A20" s="158" t="s">
        <v>73</v>
      </c>
      <c r="B20" s="289"/>
      <c r="C20" s="289"/>
      <c r="D20" s="289"/>
      <c r="E20" s="289"/>
      <c r="F20" s="289"/>
      <c r="G20" s="289"/>
      <c r="H20" s="290"/>
    </row>
    <row r="21" spans="1:9">
      <c r="A21" s="194" t="s">
        <v>74</v>
      </c>
      <c r="B21" s="216" t="s">
        <v>38</v>
      </c>
      <c r="C21" s="275"/>
      <c r="D21" s="280">
        <v>0</v>
      </c>
      <c r="E21" s="247" t="s">
        <v>100</v>
      </c>
      <c r="F21" s="301"/>
      <c r="G21" s="284"/>
      <c r="H21" s="281">
        <v>0</v>
      </c>
      <c r="I21" s="270">
        <f>SUM(H21:H47)</f>
        <v>3</v>
      </c>
    </row>
    <row r="22" spans="1:9">
      <c r="A22" s="195"/>
      <c r="B22" s="276"/>
      <c r="C22" s="277"/>
      <c r="D22" s="184"/>
      <c r="E22" s="240" t="s">
        <v>101</v>
      </c>
      <c r="F22" s="240"/>
      <c r="G22" s="285"/>
      <c r="H22" s="282"/>
      <c r="I22" s="271"/>
    </row>
    <row r="23" spans="1:9">
      <c r="A23" s="195"/>
      <c r="B23" s="276"/>
      <c r="C23" s="277"/>
      <c r="D23" s="184"/>
      <c r="E23" s="285"/>
      <c r="F23" s="285"/>
      <c r="G23" s="285"/>
      <c r="H23" s="282"/>
      <c r="I23" s="271"/>
    </row>
    <row r="24" spans="1:9">
      <c r="A24" s="196"/>
      <c r="B24" s="278"/>
      <c r="C24" s="279"/>
      <c r="D24" s="185"/>
      <c r="E24" s="240" t="s">
        <v>102</v>
      </c>
      <c r="F24" s="240"/>
      <c r="G24" s="240"/>
      <c r="H24" s="283"/>
      <c r="I24" s="271"/>
    </row>
    <row r="25" spans="1:9">
      <c r="A25" s="201" t="s">
        <v>75</v>
      </c>
      <c r="B25" s="251" t="s">
        <v>38</v>
      </c>
      <c r="C25" s="251"/>
      <c r="D25" s="280">
        <v>0</v>
      </c>
      <c r="E25" s="247" t="s">
        <v>103</v>
      </c>
      <c r="F25" s="301"/>
      <c r="G25" s="284"/>
      <c r="H25" s="281">
        <v>0</v>
      </c>
      <c r="I25" s="271"/>
    </row>
    <row r="26" spans="1:9">
      <c r="A26" s="202"/>
      <c r="B26" s="251"/>
      <c r="C26" s="251"/>
      <c r="D26" s="184"/>
      <c r="E26" s="247" t="s">
        <v>104</v>
      </c>
      <c r="F26" s="301"/>
      <c r="G26" s="284"/>
      <c r="H26" s="282"/>
      <c r="I26" s="271"/>
    </row>
    <row r="27" spans="1:9">
      <c r="A27" s="203"/>
      <c r="B27" s="251"/>
      <c r="C27" s="251"/>
      <c r="D27" s="185"/>
      <c r="E27" s="240" t="s">
        <v>105</v>
      </c>
      <c r="F27" s="240"/>
      <c r="G27" s="240"/>
      <c r="H27" s="283"/>
      <c r="I27" s="271"/>
    </row>
    <row r="28" spans="1:9">
      <c r="A28" s="207" t="s">
        <v>76</v>
      </c>
      <c r="B28" s="251" t="s">
        <v>38</v>
      </c>
      <c r="C28" s="228"/>
      <c r="D28" s="294">
        <v>3</v>
      </c>
      <c r="E28" s="241" t="s">
        <v>106</v>
      </c>
      <c r="F28" s="241"/>
      <c r="G28" s="297"/>
      <c r="H28" s="287">
        <v>3</v>
      </c>
      <c r="I28" s="271"/>
    </row>
    <row r="29" spans="1:9">
      <c r="A29" s="207"/>
      <c r="B29" s="251"/>
      <c r="C29" s="228"/>
      <c r="D29" s="295"/>
      <c r="E29" s="298" t="s">
        <v>107</v>
      </c>
      <c r="F29" s="299"/>
      <c r="G29" s="300"/>
      <c r="H29" s="287"/>
      <c r="I29" s="271"/>
    </row>
    <row r="30" spans="1:9">
      <c r="A30" s="208"/>
      <c r="B30" s="228"/>
      <c r="C30" s="228"/>
      <c r="D30" s="296"/>
      <c r="E30" s="240" t="s">
        <v>108</v>
      </c>
      <c r="F30" s="240"/>
      <c r="G30" s="240"/>
      <c r="H30" s="287"/>
      <c r="I30" s="271"/>
    </row>
    <row r="31" spans="1:9">
      <c r="A31" s="207" t="s">
        <v>77</v>
      </c>
      <c r="B31" s="251" t="s">
        <v>38</v>
      </c>
      <c r="C31" s="251"/>
      <c r="D31" s="280">
        <v>0.4</v>
      </c>
      <c r="E31" s="247" t="s">
        <v>189</v>
      </c>
      <c r="F31" s="248"/>
      <c r="G31" s="249"/>
      <c r="H31" s="287">
        <v>1</v>
      </c>
      <c r="I31" s="271"/>
    </row>
    <row r="32" spans="1:9">
      <c r="A32" s="208"/>
      <c r="B32" s="251"/>
      <c r="C32" s="251"/>
      <c r="D32" s="184"/>
      <c r="E32" s="247" t="s">
        <v>188</v>
      </c>
      <c r="F32" s="248"/>
      <c r="G32" s="249"/>
      <c r="H32" s="287"/>
      <c r="I32" s="271"/>
    </row>
    <row r="33" spans="1:9">
      <c r="A33" s="208"/>
      <c r="B33" s="251"/>
      <c r="C33" s="251"/>
      <c r="D33" s="185"/>
      <c r="E33" s="240" t="s">
        <v>110</v>
      </c>
      <c r="F33" s="240"/>
      <c r="G33" s="240"/>
      <c r="H33" s="287"/>
      <c r="I33" s="271"/>
    </row>
    <row r="34" spans="1:9">
      <c r="A34" s="204" t="s">
        <v>78</v>
      </c>
      <c r="B34" s="216" t="s">
        <v>38</v>
      </c>
      <c r="C34" s="275"/>
      <c r="D34" s="280">
        <v>6</v>
      </c>
      <c r="E34" s="247" t="s">
        <v>111</v>
      </c>
      <c r="F34" s="301"/>
      <c r="G34" s="284"/>
      <c r="H34" s="281">
        <v>5</v>
      </c>
      <c r="I34" s="271"/>
    </row>
    <row r="35" spans="1:9">
      <c r="A35" s="205"/>
      <c r="B35" s="276"/>
      <c r="C35" s="277"/>
      <c r="D35" s="184"/>
      <c r="E35" s="247" t="s">
        <v>112</v>
      </c>
      <c r="F35" s="301"/>
      <c r="G35" s="284"/>
      <c r="H35" s="282"/>
      <c r="I35" s="271"/>
    </row>
    <row r="36" spans="1:9">
      <c r="A36" s="206"/>
      <c r="B36" s="278"/>
      <c r="C36" s="279"/>
      <c r="D36" s="185"/>
      <c r="E36" s="247" t="s">
        <v>113</v>
      </c>
      <c r="F36" s="301"/>
      <c r="G36" s="284"/>
      <c r="H36" s="283"/>
      <c r="I36" s="271"/>
    </row>
    <row r="37" spans="1:9">
      <c r="A37" s="204" t="s">
        <v>161</v>
      </c>
      <c r="B37" s="216" t="s">
        <v>38</v>
      </c>
      <c r="C37" s="275"/>
      <c r="D37" s="280">
        <v>1</v>
      </c>
      <c r="E37" s="247" t="s">
        <v>183</v>
      </c>
      <c r="F37" s="301"/>
      <c r="G37" s="284"/>
      <c r="H37" s="281">
        <v>1</v>
      </c>
      <c r="I37" s="271"/>
    </row>
    <row r="38" spans="1:9">
      <c r="A38" s="205"/>
      <c r="B38" s="276"/>
      <c r="C38" s="277"/>
      <c r="D38" s="184"/>
      <c r="E38" s="247" t="s">
        <v>184</v>
      </c>
      <c r="F38" s="301"/>
      <c r="G38" s="284"/>
      <c r="H38" s="282"/>
      <c r="I38" s="271"/>
    </row>
    <row r="39" spans="1:9">
      <c r="A39" s="205"/>
      <c r="B39" s="276"/>
      <c r="C39" s="277"/>
      <c r="D39" s="184"/>
      <c r="E39" s="247" t="s">
        <v>185</v>
      </c>
      <c r="F39" s="301"/>
      <c r="G39" s="284"/>
      <c r="H39" s="282"/>
      <c r="I39" s="271"/>
    </row>
    <row r="40" spans="1:9">
      <c r="A40" s="206"/>
      <c r="B40" s="278"/>
      <c r="C40" s="279"/>
      <c r="D40" s="185"/>
      <c r="E40" s="311" t="s">
        <v>186</v>
      </c>
      <c r="F40" s="312"/>
      <c r="G40" s="313"/>
      <c r="H40" s="283"/>
      <c r="I40" s="271"/>
    </row>
    <row r="41" spans="1:9" ht="15" customHeight="1">
      <c r="A41" s="204" t="s">
        <v>192</v>
      </c>
      <c r="B41" s="216" t="s">
        <v>193</v>
      </c>
      <c r="C41" s="217"/>
      <c r="D41" s="280">
        <v>0</v>
      </c>
      <c r="E41" s="311" t="s">
        <v>194</v>
      </c>
      <c r="F41" s="314"/>
      <c r="G41" s="315"/>
      <c r="H41" s="281">
        <v>0</v>
      </c>
      <c r="I41" s="271"/>
    </row>
    <row r="42" spans="1:9">
      <c r="A42" s="214"/>
      <c r="B42" s="218"/>
      <c r="C42" s="219"/>
      <c r="D42" s="150"/>
      <c r="E42" s="311" t="s">
        <v>195</v>
      </c>
      <c r="F42" s="314"/>
      <c r="G42" s="315"/>
      <c r="H42" s="150"/>
      <c r="I42" s="271"/>
    </row>
    <row r="43" spans="1:9">
      <c r="A43" s="215"/>
      <c r="B43" s="220"/>
      <c r="C43" s="221"/>
      <c r="D43" s="151"/>
      <c r="E43" s="311" t="s">
        <v>186</v>
      </c>
      <c r="F43" s="314"/>
      <c r="G43" s="315"/>
      <c r="H43" s="151"/>
      <c r="I43" s="271"/>
    </row>
    <row r="44" spans="1:9">
      <c r="A44" s="204" t="s">
        <v>79</v>
      </c>
      <c r="B44" s="216" t="s">
        <v>80</v>
      </c>
      <c r="C44" s="275"/>
      <c r="D44" s="49">
        <v>2</v>
      </c>
      <c r="E44" s="247" t="s">
        <v>114</v>
      </c>
      <c r="F44" s="301"/>
      <c r="G44" s="284"/>
      <c r="H44" s="281">
        <f>-20+3+10</f>
        <v>-7</v>
      </c>
      <c r="I44" s="271"/>
    </row>
    <row r="45" spans="1:9" ht="22.5" customHeight="1">
      <c r="A45" s="205"/>
      <c r="B45" s="276"/>
      <c r="C45" s="277"/>
      <c r="D45" s="49">
        <v>1</v>
      </c>
      <c r="E45" s="247" t="s">
        <v>115</v>
      </c>
      <c r="F45" s="301"/>
      <c r="G45" s="284"/>
      <c r="H45" s="150"/>
      <c r="I45" s="271"/>
    </row>
    <row r="46" spans="1:9">
      <c r="A46" s="206"/>
      <c r="B46" s="278"/>
      <c r="C46" s="279"/>
      <c r="D46" s="49">
        <v>1</v>
      </c>
      <c r="E46" s="247" t="s">
        <v>116</v>
      </c>
      <c r="F46" s="301"/>
      <c r="G46" s="284"/>
      <c r="H46" s="151"/>
      <c r="I46" s="271"/>
    </row>
    <row r="47" spans="1:9" ht="25.5">
      <c r="A47" s="46" t="s">
        <v>160</v>
      </c>
      <c r="B47" s="152" t="s">
        <v>64</v>
      </c>
      <c r="C47" s="309"/>
      <c r="D47" s="35">
        <v>0</v>
      </c>
      <c r="E47" s="247" t="s">
        <v>117</v>
      </c>
      <c r="F47" s="301"/>
      <c r="G47" s="284"/>
      <c r="H47" s="51">
        <v>0</v>
      </c>
      <c r="I47" s="271"/>
    </row>
    <row r="48" spans="1:9" ht="15.75" customHeight="1">
      <c r="A48" s="158" t="s">
        <v>331</v>
      </c>
      <c r="B48" s="197"/>
      <c r="C48" s="197"/>
      <c r="D48" s="197"/>
      <c r="E48" s="197"/>
      <c r="F48" s="197"/>
      <c r="G48" s="197"/>
      <c r="H48" s="198"/>
    </row>
    <row r="49" spans="1:9" ht="18.75" customHeight="1">
      <c r="A49" s="194" t="s">
        <v>81</v>
      </c>
      <c r="B49" s="216" t="s">
        <v>82</v>
      </c>
      <c r="C49" s="275"/>
      <c r="D49" s="96">
        <v>0</v>
      </c>
      <c r="E49" s="310" t="s">
        <v>118</v>
      </c>
      <c r="F49" s="310"/>
      <c r="G49" s="310"/>
      <c r="H49" s="98">
        <v>0</v>
      </c>
      <c r="I49" s="307">
        <f>SUM(H49:H54)</f>
        <v>0</v>
      </c>
    </row>
    <row r="50" spans="1:9" ht="18.75" customHeight="1">
      <c r="A50" s="195"/>
      <c r="B50" s="276"/>
      <c r="C50" s="277"/>
      <c r="D50" s="96">
        <v>0</v>
      </c>
      <c r="E50" s="305" t="s">
        <v>119</v>
      </c>
      <c r="F50" s="306"/>
      <c r="G50" s="286"/>
      <c r="H50" s="98">
        <v>0</v>
      </c>
      <c r="I50" s="218"/>
    </row>
    <row r="51" spans="1:9" ht="18.75" customHeight="1">
      <c r="A51" s="196"/>
      <c r="B51" s="278"/>
      <c r="C51" s="279"/>
      <c r="D51" s="96">
        <v>0</v>
      </c>
      <c r="E51" s="247" t="s">
        <v>120</v>
      </c>
      <c r="F51" s="301"/>
      <c r="G51" s="284"/>
      <c r="H51" s="98">
        <v>0</v>
      </c>
      <c r="I51" s="218"/>
    </row>
    <row r="52" spans="1:9" ht="18.75" customHeight="1">
      <c r="A52" s="194" t="s">
        <v>83</v>
      </c>
      <c r="B52" s="216" t="s">
        <v>84</v>
      </c>
      <c r="C52" s="275"/>
      <c r="D52" s="96">
        <v>0</v>
      </c>
      <c r="E52" s="302" t="s">
        <v>121</v>
      </c>
      <c r="F52" s="303"/>
      <c r="G52" s="304"/>
      <c r="H52" s="98">
        <v>0</v>
      </c>
      <c r="I52" s="218"/>
    </row>
    <row r="53" spans="1:9" ht="18.75" customHeight="1">
      <c r="A53" s="195"/>
      <c r="B53" s="276"/>
      <c r="C53" s="277"/>
      <c r="D53" s="96">
        <v>0</v>
      </c>
      <c r="E53" s="305" t="s">
        <v>122</v>
      </c>
      <c r="F53" s="306"/>
      <c r="G53" s="286"/>
      <c r="H53" s="98">
        <v>0</v>
      </c>
      <c r="I53" s="218"/>
    </row>
    <row r="54" spans="1:9" ht="18.75" customHeight="1">
      <c r="A54" s="196"/>
      <c r="B54" s="278"/>
      <c r="C54" s="279"/>
      <c r="D54" s="96">
        <v>0</v>
      </c>
      <c r="E54" s="247" t="s">
        <v>123</v>
      </c>
      <c r="F54" s="301"/>
      <c r="G54" s="284"/>
      <c r="H54" s="98">
        <v>0</v>
      </c>
      <c r="I54" s="218"/>
    </row>
    <row r="55" spans="1:9" ht="21" customHeight="1">
      <c r="A55" s="158" t="s">
        <v>332</v>
      </c>
      <c r="B55" s="197"/>
      <c r="C55" s="197"/>
      <c r="D55" s="197"/>
      <c r="E55" s="197"/>
      <c r="F55" s="197"/>
      <c r="G55" s="197"/>
      <c r="H55" s="198"/>
      <c r="I55" s="99"/>
    </row>
    <row r="56" spans="1:9" ht="18.75" customHeight="1">
      <c r="A56" s="194" t="s">
        <v>81</v>
      </c>
      <c r="B56" s="216" t="s">
        <v>82</v>
      </c>
      <c r="C56" s="275"/>
      <c r="D56" s="96">
        <v>0</v>
      </c>
      <c r="E56" s="310" t="s">
        <v>118</v>
      </c>
      <c r="F56" s="310"/>
      <c r="G56" s="310"/>
      <c r="H56" s="98">
        <v>0</v>
      </c>
      <c r="I56" s="270">
        <f>SUM(H56:H61)</f>
        <v>0</v>
      </c>
    </row>
    <row r="57" spans="1:9" ht="18.75" customHeight="1">
      <c r="A57" s="195"/>
      <c r="B57" s="276"/>
      <c r="C57" s="277"/>
      <c r="D57" s="96">
        <v>0</v>
      </c>
      <c r="E57" s="305" t="s">
        <v>119</v>
      </c>
      <c r="F57" s="306"/>
      <c r="G57" s="286"/>
      <c r="H57" s="98">
        <v>0</v>
      </c>
      <c r="I57" s="271"/>
    </row>
    <row r="58" spans="1:9" ht="18.75" customHeight="1">
      <c r="A58" s="196"/>
      <c r="B58" s="278"/>
      <c r="C58" s="279"/>
      <c r="D58" s="96">
        <v>0</v>
      </c>
      <c r="E58" s="247" t="s">
        <v>120</v>
      </c>
      <c r="F58" s="301"/>
      <c r="G58" s="284"/>
      <c r="H58" s="98">
        <v>0</v>
      </c>
      <c r="I58" s="271"/>
    </row>
    <row r="59" spans="1:9" ht="18.75" customHeight="1">
      <c r="A59" s="194" t="s">
        <v>83</v>
      </c>
      <c r="B59" s="216" t="s">
        <v>84</v>
      </c>
      <c r="C59" s="275"/>
      <c r="D59" s="96">
        <v>0</v>
      </c>
      <c r="E59" s="302" t="s">
        <v>121</v>
      </c>
      <c r="F59" s="303"/>
      <c r="G59" s="304"/>
      <c r="H59" s="98">
        <v>0</v>
      </c>
      <c r="I59" s="271"/>
    </row>
    <row r="60" spans="1:9" ht="18.75" customHeight="1">
      <c r="A60" s="195"/>
      <c r="B60" s="276"/>
      <c r="C60" s="277"/>
      <c r="D60" s="96">
        <v>0</v>
      </c>
      <c r="E60" s="305" t="s">
        <v>122</v>
      </c>
      <c r="F60" s="306"/>
      <c r="G60" s="286"/>
      <c r="H60" s="98">
        <v>0</v>
      </c>
      <c r="I60" s="271"/>
    </row>
    <row r="61" spans="1:9" ht="18.75" customHeight="1">
      <c r="A61" s="196"/>
      <c r="B61" s="278"/>
      <c r="C61" s="279"/>
      <c r="D61" s="96">
        <v>0</v>
      </c>
      <c r="E61" s="247" t="s">
        <v>123</v>
      </c>
      <c r="F61" s="301"/>
      <c r="G61" s="284"/>
      <c r="H61" s="98">
        <v>0</v>
      </c>
      <c r="I61" s="271"/>
    </row>
    <row r="62" spans="1:9" ht="26.25">
      <c r="A62" s="308" t="s">
        <v>87</v>
      </c>
      <c r="B62" s="308"/>
      <c r="C62" s="308"/>
      <c r="D62" s="308"/>
      <c r="E62" s="308"/>
      <c r="F62" s="308"/>
      <c r="G62" s="308"/>
      <c r="H62" s="36">
        <f>I6+I21+I49</f>
        <v>39</v>
      </c>
    </row>
  </sheetData>
  <mergeCells count="115">
    <mergeCell ref="I6:I19"/>
    <mergeCell ref="I21:I47"/>
    <mergeCell ref="A20:H20"/>
    <mergeCell ref="A21:A24"/>
    <mergeCell ref="B21:C24"/>
    <mergeCell ref="D21:D24"/>
    <mergeCell ref="E21:G21"/>
    <mergeCell ref="H21:H24"/>
    <mergeCell ref="E22:G23"/>
    <mergeCell ref="E24:G24"/>
    <mergeCell ref="A25:A27"/>
    <mergeCell ref="B25:C27"/>
    <mergeCell ref="D25:D27"/>
    <mergeCell ref="E25:G25"/>
    <mergeCell ref="H25:H27"/>
    <mergeCell ref="E26:G26"/>
    <mergeCell ref="E27:G27"/>
    <mergeCell ref="E15:G16"/>
    <mergeCell ref="H15:H17"/>
    <mergeCell ref="E17:G17"/>
    <mergeCell ref="B18:C18"/>
    <mergeCell ref="E18:G18"/>
    <mergeCell ref="B19:C19"/>
    <mergeCell ref="E19:G19"/>
    <mergeCell ref="A62:G62"/>
    <mergeCell ref="E58:G58"/>
    <mergeCell ref="E59:G59"/>
    <mergeCell ref="E60:G60"/>
    <mergeCell ref="A56:A58"/>
    <mergeCell ref="B56:C58"/>
    <mergeCell ref="E56:G56"/>
    <mergeCell ref="A59:A61"/>
    <mergeCell ref="B59:C61"/>
    <mergeCell ref="E61:G61"/>
    <mergeCell ref="E57:G57"/>
    <mergeCell ref="A37:A40"/>
    <mergeCell ref="B37:C40"/>
    <mergeCell ref="D37:D40"/>
    <mergeCell ref="H37:H40"/>
    <mergeCell ref="E36:G36"/>
    <mergeCell ref="E37:G37"/>
    <mergeCell ref="E38:G38"/>
    <mergeCell ref="E39:G39"/>
    <mergeCell ref="E34:G34"/>
    <mergeCell ref="E40:G40"/>
    <mergeCell ref="A55:H55"/>
    <mergeCell ref="E49:G49"/>
    <mergeCell ref="E51:G51"/>
    <mergeCell ref="E54:G54"/>
    <mergeCell ref="A52:A54"/>
    <mergeCell ref="B52:C54"/>
    <mergeCell ref="E52:G52"/>
    <mergeCell ref="E53:G53"/>
    <mergeCell ref="B49:C51"/>
    <mergeCell ref="E50:G50"/>
    <mergeCell ref="E35:G35"/>
    <mergeCell ref="A28:A30"/>
    <mergeCell ref="B28:C30"/>
    <mergeCell ref="D28:D30"/>
    <mergeCell ref="E28:G28"/>
    <mergeCell ref="H28:H30"/>
    <mergeCell ref="E29:G29"/>
    <mergeCell ref="E30:G30"/>
    <mergeCell ref="A31:A33"/>
    <mergeCell ref="B31:C33"/>
    <mergeCell ref="D31:D33"/>
    <mergeCell ref="H31:H33"/>
    <mergeCell ref="E31:G31"/>
    <mergeCell ref="E32:G32"/>
    <mergeCell ref="E33:G33"/>
    <mergeCell ref="A34:A36"/>
    <mergeCell ref="B34:C36"/>
    <mergeCell ref="D34:D36"/>
    <mergeCell ref="H34:H36"/>
    <mergeCell ref="A49:A51"/>
    <mergeCell ref="B47:C47"/>
    <mergeCell ref="E47:G47"/>
    <mergeCell ref="E42:G42"/>
    <mergeCell ref="E43:G43"/>
    <mergeCell ref="B41:C43"/>
    <mergeCell ref="D41:D43"/>
    <mergeCell ref="E41:G41"/>
    <mergeCell ref="B44:C46"/>
    <mergeCell ref="A48:H48"/>
    <mergeCell ref="A44:A46"/>
    <mergeCell ref="A41:A43"/>
    <mergeCell ref="E44:G44"/>
    <mergeCell ref="E45:G45"/>
    <mergeCell ref="E46:G46"/>
    <mergeCell ref="H44:H46"/>
    <mergeCell ref="H41:H43"/>
    <mergeCell ref="I49:I54"/>
    <mergeCell ref="I56:I61"/>
    <mergeCell ref="A2:H2"/>
    <mergeCell ref="A10:A13"/>
    <mergeCell ref="B10:C13"/>
    <mergeCell ref="D10:D13"/>
    <mergeCell ref="E10:G11"/>
    <mergeCell ref="H10:H13"/>
    <mergeCell ref="E12:G12"/>
    <mergeCell ref="E13:G13"/>
    <mergeCell ref="B14:C14"/>
    <mergeCell ref="E14:G14"/>
    <mergeCell ref="B4:C4"/>
    <mergeCell ref="E4:G4"/>
    <mergeCell ref="A5:H5"/>
    <mergeCell ref="A6:A9"/>
    <mergeCell ref="B6:C9"/>
    <mergeCell ref="D6:D9"/>
    <mergeCell ref="E6:G6"/>
    <mergeCell ref="H6:H9"/>
    <mergeCell ref="E7:G9"/>
    <mergeCell ref="A15:A17"/>
    <mergeCell ref="B15:C17"/>
    <mergeCell ref="D15:D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I62"/>
  <sheetViews>
    <sheetView topLeftCell="A40" workbookViewId="0">
      <selection activeCell="H15" sqref="H15:H17"/>
    </sheetView>
  </sheetViews>
  <sheetFormatPr defaultRowHeight="15"/>
  <cols>
    <col min="1" max="1" width="39.5703125" customWidth="1"/>
    <col min="4" max="4" width="12.42578125" customWidth="1"/>
    <col min="7" max="7" width="26.85546875" customWidth="1"/>
    <col min="8" max="8" width="13.7109375" customWidth="1"/>
  </cols>
  <sheetData>
    <row r="2" spans="1:9" ht="18.75">
      <c r="A2" s="170" t="s">
        <v>88</v>
      </c>
      <c r="B2" s="170"/>
      <c r="C2" s="170"/>
      <c r="D2" s="170"/>
      <c r="E2" s="170"/>
      <c r="F2" s="170"/>
      <c r="G2" s="170"/>
      <c r="H2" s="170"/>
    </row>
    <row r="3" spans="1:9" ht="18">
      <c r="A3" s="25" t="s">
        <v>127</v>
      </c>
      <c r="B3" s="26"/>
      <c r="C3" s="26"/>
      <c r="D3" s="26"/>
      <c r="E3" s="27"/>
      <c r="F3" s="27"/>
      <c r="G3" s="27"/>
      <c r="H3" s="28"/>
    </row>
    <row r="4" spans="1:9" ht="63">
      <c r="A4" s="9" t="s">
        <v>15</v>
      </c>
      <c r="B4" s="272" t="s">
        <v>16</v>
      </c>
      <c r="C4" s="273"/>
      <c r="D4" s="29" t="s">
        <v>17</v>
      </c>
      <c r="E4" s="272" t="s">
        <v>89</v>
      </c>
      <c r="F4" s="274"/>
      <c r="G4" s="273"/>
      <c r="H4" s="30" t="s">
        <v>90</v>
      </c>
    </row>
    <row r="5" spans="1:9" ht="15.75">
      <c r="A5" s="288" t="s">
        <v>18</v>
      </c>
      <c r="B5" s="289"/>
      <c r="C5" s="289"/>
      <c r="D5" s="289"/>
      <c r="E5" s="289"/>
      <c r="F5" s="289"/>
      <c r="G5" s="289"/>
      <c r="H5" s="290"/>
    </row>
    <row r="6" spans="1:9" ht="23.25" customHeight="1">
      <c r="A6" s="175" t="s">
        <v>32</v>
      </c>
      <c r="B6" s="216" t="s">
        <v>33</v>
      </c>
      <c r="C6" s="275"/>
      <c r="D6" s="280">
        <v>5.49</v>
      </c>
      <c r="E6" s="240" t="s">
        <v>200</v>
      </c>
      <c r="F6" s="240"/>
      <c r="G6" s="240"/>
      <c r="H6" s="281">
        <v>10</v>
      </c>
      <c r="I6" s="325">
        <f>H6+H10+H14+H15+H18+H19</f>
        <v>70</v>
      </c>
    </row>
    <row r="7" spans="1:9" ht="9" customHeight="1">
      <c r="A7" s="176"/>
      <c r="B7" s="276"/>
      <c r="C7" s="277"/>
      <c r="D7" s="184"/>
      <c r="E7" s="316" t="s">
        <v>201</v>
      </c>
      <c r="F7" s="317"/>
      <c r="G7" s="318"/>
      <c r="H7" s="282"/>
      <c r="I7" s="326"/>
    </row>
    <row r="8" spans="1:9" ht="6" customHeight="1">
      <c r="A8" s="176"/>
      <c r="B8" s="276"/>
      <c r="C8" s="277"/>
      <c r="D8" s="184"/>
      <c r="E8" s="319"/>
      <c r="F8" s="320"/>
      <c r="G8" s="321"/>
      <c r="H8" s="282"/>
      <c r="I8" s="326"/>
    </row>
    <row r="9" spans="1:9" ht="9.75" customHeight="1">
      <c r="A9" s="177"/>
      <c r="B9" s="278"/>
      <c r="C9" s="279"/>
      <c r="D9" s="185"/>
      <c r="E9" s="322"/>
      <c r="F9" s="323"/>
      <c r="G9" s="324"/>
      <c r="H9" s="283"/>
      <c r="I9" s="326"/>
    </row>
    <row r="10" spans="1:9" ht="15" customHeight="1">
      <c r="A10" s="175" t="s">
        <v>34</v>
      </c>
      <c r="B10" s="216" t="s">
        <v>35</v>
      </c>
      <c r="C10" s="275"/>
      <c r="D10" s="280">
        <v>89</v>
      </c>
      <c r="E10" s="240" t="s">
        <v>187</v>
      </c>
      <c r="F10" s="240"/>
      <c r="G10" s="285"/>
      <c r="H10" s="281">
        <v>10</v>
      </c>
      <c r="I10" s="326"/>
    </row>
    <row r="11" spans="1:9" ht="15" customHeight="1">
      <c r="A11" s="176"/>
      <c r="B11" s="276"/>
      <c r="C11" s="277"/>
      <c r="D11" s="184"/>
      <c r="E11" s="285"/>
      <c r="F11" s="285"/>
      <c r="G11" s="285"/>
      <c r="H11" s="282"/>
      <c r="I11" s="326"/>
    </row>
    <row r="12" spans="1:9" ht="15" customHeight="1">
      <c r="A12" s="176"/>
      <c r="B12" s="276"/>
      <c r="C12" s="277"/>
      <c r="D12" s="184"/>
      <c r="E12" s="291" t="s">
        <v>91</v>
      </c>
      <c r="F12" s="292"/>
      <c r="G12" s="293"/>
      <c r="H12" s="282"/>
      <c r="I12" s="326"/>
    </row>
    <row r="13" spans="1:9" ht="15" customHeight="1">
      <c r="A13" s="177"/>
      <c r="B13" s="278"/>
      <c r="C13" s="279"/>
      <c r="D13" s="185"/>
      <c r="E13" s="240" t="s">
        <v>92</v>
      </c>
      <c r="F13" s="240"/>
      <c r="G13" s="240"/>
      <c r="H13" s="283"/>
      <c r="I13" s="326"/>
    </row>
    <row r="14" spans="1:9" ht="18.75" customHeight="1">
      <c r="A14" s="47" t="s">
        <v>36</v>
      </c>
      <c r="B14" s="251" t="s">
        <v>150</v>
      </c>
      <c r="C14" s="251"/>
      <c r="D14" s="50">
        <v>2</v>
      </c>
      <c r="E14" s="241"/>
      <c r="F14" s="241"/>
      <c r="G14" s="241"/>
      <c r="H14" s="51">
        <v>20</v>
      </c>
      <c r="I14" s="326"/>
    </row>
    <row r="15" spans="1:9" ht="15" customHeight="1">
      <c r="A15" s="187" t="s">
        <v>37</v>
      </c>
      <c r="B15" s="251" t="s">
        <v>38</v>
      </c>
      <c r="C15" s="152"/>
      <c r="D15" s="280">
        <v>100</v>
      </c>
      <c r="E15" s="284" t="s">
        <v>93</v>
      </c>
      <c r="F15" s="240"/>
      <c r="G15" s="285"/>
      <c r="H15" s="287">
        <v>10</v>
      </c>
      <c r="I15" s="326"/>
    </row>
    <row r="16" spans="1:9" ht="15" customHeight="1">
      <c r="A16" s="187"/>
      <c r="B16" s="251"/>
      <c r="C16" s="152"/>
      <c r="D16" s="184"/>
      <c r="E16" s="286"/>
      <c r="F16" s="285"/>
      <c r="G16" s="285"/>
      <c r="H16" s="287"/>
      <c r="I16" s="326"/>
    </row>
    <row r="17" spans="1:9" ht="15" customHeight="1">
      <c r="A17" s="187"/>
      <c r="B17" s="251"/>
      <c r="C17" s="152"/>
      <c r="D17" s="185"/>
      <c r="E17" s="284" t="s">
        <v>92</v>
      </c>
      <c r="F17" s="240"/>
      <c r="G17" s="240"/>
      <c r="H17" s="287"/>
      <c r="I17" s="326"/>
    </row>
    <row r="18" spans="1:9" ht="25.5">
      <c r="A18" s="47" t="s">
        <v>39</v>
      </c>
      <c r="B18" s="251" t="s">
        <v>40</v>
      </c>
      <c r="C18" s="251"/>
      <c r="D18" s="48">
        <v>100</v>
      </c>
      <c r="E18" s="241" t="s">
        <v>94</v>
      </c>
      <c r="F18" s="241"/>
      <c r="G18" s="241"/>
      <c r="H18" s="51">
        <v>10</v>
      </c>
      <c r="I18" s="326"/>
    </row>
    <row r="19" spans="1:9" ht="18.75" customHeight="1">
      <c r="A19" s="47" t="s">
        <v>41</v>
      </c>
      <c r="B19" s="251" t="s">
        <v>42</v>
      </c>
      <c r="C19" s="251"/>
      <c r="D19" s="49">
        <v>100</v>
      </c>
      <c r="E19" s="241" t="s">
        <v>95</v>
      </c>
      <c r="F19" s="241"/>
      <c r="G19" s="241"/>
      <c r="H19" s="51">
        <v>10</v>
      </c>
      <c r="I19" s="327"/>
    </row>
    <row r="20" spans="1:9">
      <c r="A20" s="158" t="s">
        <v>73</v>
      </c>
      <c r="B20" s="289"/>
      <c r="C20" s="289"/>
      <c r="D20" s="289"/>
      <c r="E20" s="289"/>
      <c r="F20" s="289"/>
      <c r="G20" s="289"/>
      <c r="H20" s="290"/>
    </row>
    <row r="21" spans="1:9">
      <c r="A21" s="194" t="s">
        <v>74</v>
      </c>
      <c r="B21" s="216" t="s">
        <v>38</v>
      </c>
      <c r="C21" s="275"/>
      <c r="D21" s="280">
        <v>7</v>
      </c>
      <c r="E21" s="247" t="s">
        <v>100</v>
      </c>
      <c r="F21" s="301"/>
      <c r="G21" s="284"/>
      <c r="H21" s="281">
        <v>3</v>
      </c>
      <c r="I21" s="270">
        <f>SUM(H21:H47)</f>
        <v>15</v>
      </c>
    </row>
    <row r="22" spans="1:9">
      <c r="A22" s="195"/>
      <c r="B22" s="276"/>
      <c r="C22" s="277"/>
      <c r="D22" s="184"/>
      <c r="E22" s="240" t="s">
        <v>101</v>
      </c>
      <c r="F22" s="240"/>
      <c r="G22" s="285"/>
      <c r="H22" s="282"/>
      <c r="I22" s="271"/>
    </row>
    <row r="23" spans="1:9">
      <c r="A23" s="195"/>
      <c r="B23" s="276"/>
      <c r="C23" s="277"/>
      <c r="D23" s="184"/>
      <c r="E23" s="285"/>
      <c r="F23" s="285"/>
      <c r="G23" s="285"/>
      <c r="H23" s="282"/>
      <c r="I23" s="271"/>
    </row>
    <row r="24" spans="1:9">
      <c r="A24" s="196"/>
      <c r="B24" s="278"/>
      <c r="C24" s="279"/>
      <c r="D24" s="185"/>
      <c r="E24" s="240" t="s">
        <v>102</v>
      </c>
      <c r="F24" s="240"/>
      <c r="G24" s="240"/>
      <c r="H24" s="283"/>
      <c r="I24" s="271"/>
    </row>
    <row r="25" spans="1:9">
      <c r="A25" s="201" t="s">
        <v>75</v>
      </c>
      <c r="B25" s="251" t="s">
        <v>38</v>
      </c>
      <c r="C25" s="251"/>
      <c r="D25" s="280" t="s">
        <v>190</v>
      </c>
      <c r="E25" s="247" t="s">
        <v>103</v>
      </c>
      <c r="F25" s="301"/>
      <c r="G25" s="284"/>
      <c r="H25" s="281">
        <v>1</v>
      </c>
      <c r="I25" s="271"/>
    </row>
    <row r="26" spans="1:9">
      <c r="A26" s="202"/>
      <c r="B26" s="251"/>
      <c r="C26" s="251"/>
      <c r="D26" s="184"/>
      <c r="E26" s="247" t="s">
        <v>104</v>
      </c>
      <c r="F26" s="301"/>
      <c r="G26" s="284"/>
      <c r="H26" s="282"/>
      <c r="I26" s="271"/>
    </row>
    <row r="27" spans="1:9">
      <c r="A27" s="203"/>
      <c r="B27" s="251"/>
      <c r="C27" s="251"/>
      <c r="D27" s="185"/>
      <c r="E27" s="240" t="s">
        <v>105</v>
      </c>
      <c r="F27" s="240"/>
      <c r="G27" s="240"/>
      <c r="H27" s="283"/>
      <c r="I27" s="271"/>
    </row>
    <row r="28" spans="1:9">
      <c r="A28" s="207" t="s">
        <v>76</v>
      </c>
      <c r="B28" s="251" t="s">
        <v>38</v>
      </c>
      <c r="C28" s="228"/>
      <c r="D28" s="294">
        <v>3</v>
      </c>
      <c r="E28" s="241" t="s">
        <v>106</v>
      </c>
      <c r="F28" s="241"/>
      <c r="G28" s="297"/>
      <c r="H28" s="287">
        <v>3</v>
      </c>
      <c r="I28" s="271"/>
    </row>
    <row r="29" spans="1:9">
      <c r="A29" s="207"/>
      <c r="B29" s="251"/>
      <c r="C29" s="228"/>
      <c r="D29" s="295"/>
      <c r="E29" s="298" t="s">
        <v>107</v>
      </c>
      <c r="F29" s="299"/>
      <c r="G29" s="300"/>
      <c r="H29" s="287"/>
      <c r="I29" s="271"/>
    </row>
    <row r="30" spans="1:9">
      <c r="A30" s="208"/>
      <c r="B30" s="228"/>
      <c r="C30" s="228"/>
      <c r="D30" s="296"/>
      <c r="E30" s="240" t="s">
        <v>108</v>
      </c>
      <c r="F30" s="240"/>
      <c r="G30" s="240"/>
      <c r="H30" s="287"/>
      <c r="I30" s="271"/>
    </row>
    <row r="31" spans="1:9">
      <c r="A31" s="207" t="s">
        <v>77</v>
      </c>
      <c r="B31" s="251" t="s">
        <v>38</v>
      </c>
      <c r="C31" s="251"/>
      <c r="D31" s="280">
        <v>36</v>
      </c>
      <c r="E31" s="247" t="s">
        <v>189</v>
      </c>
      <c r="F31" s="248"/>
      <c r="G31" s="249"/>
      <c r="H31" s="287">
        <v>10</v>
      </c>
      <c r="I31" s="271"/>
    </row>
    <row r="32" spans="1:9">
      <c r="A32" s="208"/>
      <c r="B32" s="251"/>
      <c r="C32" s="251"/>
      <c r="D32" s="184"/>
      <c r="E32" s="247" t="s">
        <v>188</v>
      </c>
      <c r="F32" s="248"/>
      <c r="G32" s="249"/>
      <c r="H32" s="287"/>
      <c r="I32" s="271"/>
    </row>
    <row r="33" spans="1:9">
      <c r="A33" s="208"/>
      <c r="B33" s="251"/>
      <c r="C33" s="251"/>
      <c r="D33" s="185"/>
      <c r="E33" s="240" t="s">
        <v>110</v>
      </c>
      <c r="F33" s="240"/>
      <c r="G33" s="240"/>
      <c r="H33" s="287"/>
      <c r="I33" s="271"/>
    </row>
    <row r="34" spans="1:9">
      <c r="A34" s="204" t="s">
        <v>78</v>
      </c>
      <c r="B34" s="216" t="s">
        <v>38</v>
      </c>
      <c r="C34" s="275"/>
      <c r="D34" s="280">
        <v>0</v>
      </c>
      <c r="E34" s="247" t="s">
        <v>111</v>
      </c>
      <c r="F34" s="301"/>
      <c r="G34" s="284"/>
      <c r="H34" s="281">
        <v>0</v>
      </c>
      <c r="I34" s="271"/>
    </row>
    <row r="35" spans="1:9">
      <c r="A35" s="205"/>
      <c r="B35" s="276"/>
      <c r="C35" s="277"/>
      <c r="D35" s="184"/>
      <c r="E35" s="247" t="s">
        <v>112</v>
      </c>
      <c r="F35" s="301"/>
      <c r="G35" s="284"/>
      <c r="H35" s="282"/>
      <c r="I35" s="271"/>
    </row>
    <row r="36" spans="1:9">
      <c r="A36" s="206"/>
      <c r="B36" s="278"/>
      <c r="C36" s="279"/>
      <c r="D36" s="185"/>
      <c r="E36" s="247" t="s">
        <v>113</v>
      </c>
      <c r="F36" s="301"/>
      <c r="G36" s="284"/>
      <c r="H36" s="283"/>
      <c r="I36" s="271"/>
    </row>
    <row r="37" spans="1:9">
      <c r="A37" s="204" t="s">
        <v>161</v>
      </c>
      <c r="B37" s="216" t="s">
        <v>38</v>
      </c>
      <c r="C37" s="275"/>
      <c r="D37" s="280">
        <v>37</v>
      </c>
      <c r="E37" s="247" t="s">
        <v>183</v>
      </c>
      <c r="F37" s="301"/>
      <c r="G37" s="284"/>
      <c r="H37" s="281">
        <v>5</v>
      </c>
      <c r="I37" s="271"/>
    </row>
    <row r="38" spans="1:9">
      <c r="A38" s="205"/>
      <c r="B38" s="276"/>
      <c r="C38" s="277"/>
      <c r="D38" s="184"/>
      <c r="E38" s="247" t="s">
        <v>184</v>
      </c>
      <c r="F38" s="301"/>
      <c r="G38" s="284"/>
      <c r="H38" s="282"/>
      <c r="I38" s="271"/>
    </row>
    <row r="39" spans="1:9">
      <c r="A39" s="205"/>
      <c r="B39" s="276"/>
      <c r="C39" s="277"/>
      <c r="D39" s="184"/>
      <c r="E39" s="247" t="s">
        <v>191</v>
      </c>
      <c r="F39" s="301"/>
      <c r="G39" s="284"/>
      <c r="H39" s="282"/>
      <c r="I39" s="271"/>
    </row>
    <row r="40" spans="1:9">
      <c r="A40" s="206"/>
      <c r="B40" s="278"/>
      <c r="C40" s="279"/>
      <c r="D40" s="185"/>
      <c r="E40" s="311" t="s">
        <v>186</v>
      </c>
      <c r="F40" s="312"/>
      <c r="G40" s="313"/>
      <c r="H40" s="283"/>
      <c r="I40" s="271"/>
    </row>
    <row r="41" spans="1:9" ht="15" customHeight="1">
      <c r="A41" s="204" t="s">
        <v>192</v>
      </c>
      <c r="B41" s="216" t="s">
        <v>193</v>
      </c>
      <c r="C41" s="217"/>
      <c r="D41" s="280">
        <v>0</v>
      </c>
      <c r="E41" s="311" t="s">
        <v>194</v>
      </c>
      <c r="F41" s="314"/>
      <c r="G41" s="315"/>
      <c r="H41" s="281">
        <v>0</v>
      </c>
      <c r="I41" s="271"/>
    </row>
    <row r="42" spans="1:9">
      <c r="A42" s="214"/>
      <c r="B42" s="218"/>
      <c r="C42" s="219"/>
      <c r="D42" s="150"/>
      <c r="E42" s="311" t="s">
        <v>195</v>
      </c>
      <c r="F42" s="314"/>
      <c r="G42" s="315"/>
      <c r="H42" s="150"/>
      <c r="I42" s="271"/>
    </row>
    <row r="43" spans="1:9">
      <c r="A43" s="215"/>
      <c r="B43" s="220"/>
      <c r="C43" s="221"/>
      <c r="D43" s="151"/>
      <c r="E43" s="311" t="s">
        <v>186</v>
      </c>
      <c r="F43" s="314"/>
      <c r="G43" s="315"/>
      <c r="H43" s="151"/>
      <c r="I43" s="271"/>
    </row>
    <row r="44" spans="1:9">
      <c r="A44" s="204" t="s">
        <v>79</v>
      </c>
      <c r="B44" s="216" t="s">
        <v>80</v>
      </c>
      <c r="C44" s="275"/>
      <c r="D44" s="49">
        <v>2</v>
      </c>
      <c r="E44" s="247" t="s">
        <v>114</v>
      </c>
      <c r="F44" s="301"/>
      <c r="G44" s="284"/>
      <c r="H44" s="281">
        <f>-20+3+10</f>
        <v>-7</v>
      </c>
      <c r="I44" s="271"/>
    </row>
    <row r="45" spans="1:9" ht="25.5" customHeight="1">
      <c r="A45" s="205"/>
      <c r="B45" s="276"/>
      <c r="C45" s="277"/>
      <c r="D45" s="49">
        <v>1</v>
      </c>
      <c r="E45" s="247" t="s">
        <v>115</v>
      </c>
      <c r="F45" s="301"/>
      <c r="G45" s="284"/>
      <c r="H45" s="150"/>
      <c r="I45" s="271"/>
    </row>
    <row r="46" spans="1:9">
      <c r="A46" s="206"/>
      <c r="B46" s="278"/>
      <c r="C46" s="279"/>
      <c r="D46" s="49">
        <v>1</v>
      </c>
      <c r="E46" s="247" t="s">
        <v>116</v>
      </c>
      <c r="F46" s="301"/>
      <c r="G46" s="284"/>
      <c r="H46" s="151"/>
      <c r="I46" s="271"/>
    </row>
    <row r="47" spans="1:9" ht="25.5">
      <c r="A47" s="46" t="s">
        <v>160</v>
      </c>
      <c r="B47" s="152" t="s">
        <v>64</v>
      </c>
      <c r="C47" s="309"/>
      <c r="D47" s="35">
        <v>0</v>
      </c>
      <c r="E47" s="247" t="s">
        <v>117</v>
      </c>
      <c r="F47" s="301"/>
      <c r="G47" s="284"/>
      <c r="H47" s="51">
        <v>0</v>
      </c>
      <c r="I47" s="271"/>
    </row>
    <row r="48" spans="1:9" ht="15.75" customHeight="1">
      <c r="A48" s="158" t="s">
        <v>331</v>
      </c>
      <c r="B48" s="197"/>
      <c r="C48" s="197"/>
      <c r="D48" s="197"/>
      <c r="E48" s="197"/>
      <c r="F48" s="197"/>
      <c r="G48" s="197"/>
      <c r="H48" s="198"/>
    </row>
    <row r="49" spans="1:9" ht="18.75" customHeight="1">
      <c r="A49" s="194" t="s">
        <v>81</v>
      </c>
      <c r="B49" s="216" t="s">
        <v>82</v>
      </c>
      <c r="C49" s="275"/>
      <c r="D49" s="96">
        <v>0</v>
      </c>
      <c r="E49" s="310" t="s">
        <v>118</v>
      </c>
      <c r="F49" s="310"/>
      <c r="G49" s="310"/>
      <c r="H49" s="98">
        <v>0</v>
      </c>
      <c r="I49" s="307">
        <f>SUM(H49:H54)</f>
        <v>0</v>
      </c>
    </row>
    <row r="50" spans="1:9" ht="18.75" customHeight="1">
      <c r="A50" s="195"/>
      <c r="B50" s="276"/>
      <c r="C50" s="277"/>
      <c r="D50" s="96">
        <v>0</v>
      </c>
      <c r="E50" s="305" t="s">
        <v>119</v>
      </c>
      <c r="F50" s="306"/>
      <c r="G50" s="286"/>
      <c r="H50" s="98">
        <v>0</v>
      </c>
      <c r="I50" s="218"/>
    </row>
    <row r="51" spans="1:9" ht="18.75" customHeight="1">
      <c r="A51" s="196"/>
      <c r="B51" s="278"/>
      <c r="C51" s="279"/>
      <c r="D51" s="96">
        <v>0</v>
      </c>
      <c r="E51" s="247" t="s">
        <v>120</v>
      </c>
      <c r="F51" s="301"/>
      <c r="G51" s="284"/>
      <c r="H51" s="98">
        <v>0</v>
      </c>
      <c r="I51" s="218"/>
    </row>
    <row r="52" spans="1:9" ht="18.75" customHeight="1">
      <c r="A52" s="194" t="s">
        <v>83</v>
      </c>
      <c r="B52" s="216" t="s">
        <v>84</v>
      </c>
      <c r="C52" s="275"/>
      <c r="D52" s="96">
        <v>0</v>
      </c>
      <c r="E52" s="302" t="s">
        <v>121</v>
      </c>
      <c r="F52" s="303"/>
      <c r="G52" s="304"/>
      <c r="H52" s="98">
        <v>0</v>
      </c>
      <c r="I52" s="218"/>
    </row>
    <row r="53" spans="1:9" ht="18.75" customHeight="1">
      <c r="A53" s="195"/>
      <c r="B53" s="276"/>
      <c r="C53" s="277"/>
      <c r="D53" s="96">
        <v>0</v>
      </c>
      <c r="E53" s="305" t="s">
        <v>122</v>
      </c>
      <c r="F53" s="306"/>
      <c r="G53" s="286"/>
      <c r="H53" s="98">
        <v>0</v>
      </c>
      <c r="I53" s="218"/>
    </row>
    <row r="54" spans="1:9" ht="18.75" customHeight="1">
      <c r="A54" s="196"/>
      <c r="B54" s="278"/>
      <c r="C54" s="279"/>
      <c r="D54" s="96">
        <v>0</v>
      </c>
      <c r="E54" s="247" t="s">
        <v>123</v>
      </c>
      <c r="F54" s="301"/>
      <c r="G54" s="284"/>
      <c r="H54" s="98">
        <v>0</v>
      </c>
      <c r="I54" s="218"/>
    </row>
    <row r="55" spans="1:9" ht="15.75" customHeight="1">
      <c r="A55" s="158" t="s">
        <v>332</v>
      </c>
      <c r="B55" s="197"/>
      <c r="C55" s="197"/>
      <c r="D55" s="197"/>
      <c r="E55" s="197"/>
      <c r="F55" s="197"/>
      <c r="G55" s="197"/>
      <c r="H55" s="198"/>
      <c r="I55" s="99"/>
    </row>
    <row r="56" spans="1:9" ht="18.75" customHeight="1">
      <c r="A56" s="194" t="s">
        <v>81</v>
      </c>
      <c r="B56" s="216" t="s">
        <v>82</v>
      </c>
      <c r="C56" s="275"/>
      <c r="D56" s="96">
        <v>0</v>
      </c>
      <c r="E56" s="310" t="s">
        <v>118</v>
      </c>
      <c r="F56" s="310"/>
      <c r="G56" s="310"/>
      <c r="H56" s="98">
        <v>0</v>
      </c>
      <c r="I56" s="270">
        <f>SUM(H56:H61)</f>
        <v>0</v>
      </c>
    </row>
    <row r="57" spans="1:9" ht="18.75" customHeight="1">
      <c r="A57" s="195"/>
      <c r="B57" s="276"/>
      <c r="C57" s="277"/>
      <c r="D57" s="96">
        <v>0</v>
      </c>
      <c r="E57" s="305" t="s">
        <v>119</v>
      </c>
      <c r="F57" s="306"/>
      <c r="G57" s="286"/>
      <c r="H57" s="98">
        <v>0</v>
      </c>
      <c r="I57" s="271"/>
    </row>
    <row r="58" spans="1:9" ht="18.75" customHeight="1">
      <c r="A58" s="196"/>
      <c r="B58" s="278"/>
      <c r="C58" s="279"/>
      <c r="D58" s="96">
        <v>0</v>
      </c>
      <c r="E58" s="247" t="s">
        <v>120</v>
      </c>
      <c r="F58" s="301"/>
      <c r="G58" s="284"/>
      <c r="H58" s="98">
        <v>0</v>
      </c>
      <c r="I58" s="271"/>
    </row>
    <row r="59" spans="1:9" ht="18.75" customHeight="1">
      <c r="A59" s="194" t="s">
        <v>83</v>
      </c>
      <c r="B59" s="216" t="s">
        <v>84</v>
      </c>
      <c r="C59" s="275"/>
      <c r="D59" s="96">
        <v>0</v>
      </c>
      <c r="E59" s="302" t="s">
        <v>121</v>
      </c>
      <c r="F59" s="303"/>
      <c r="G59" s="304"/>
      <c r="H59" s="98">
        <v>0</v>
      </c>
      <c r="I59" s="271"/>
    </row>
    <row r="60" spans="1:9" ht="18.75" customHeight="1">
      <c r="A60" s="195"/>
      <c r="B60" s="276"/>
      <c r="C60" s="277"/>
      <c r="D60" s="96">
        <v>0</v>
      </c>
      <c r="E60" s="305" t="s">
        <v>122</v>
      </c>
      <c r="F60" s="306"/>
      <c r="G60" s="286"/>
      <c r="H60" s="98">
        <v>0</v>
      </c>
      <c r="I60" s="271"/>
    </row>
    <row r="61" spans="1:9" ht="18.75" customHeight="1">
      <c r="A61" s="196"/>
      <c r="B61" s="278"/>
      <c r="C61" s="279"/>
      <c r="D61" s="96">
        <v>0</v>
      </c>
      <c r="E61" s="247" t="s">
        <v>123</v>
      </c>
      <c r="F61" s="301"/>
      <c r="G61" s="284"/>
      <c r="H61" s="98">
        <v>0</v>
      </c>
      <c r="I61" s="271"/>
    </row>
    <row r="62" spans="1:9" ht="26.25">
      <c r="A62" s="308" t="s">
        <v>87</v>
      </c>
      <c r="B62" s="308"/>
      <c r="C62" s="308"/>
      <c r="D62" s="308"/>
      <c r="E62" s="308"/>
      <c r="F62" s="308"/>
      <c r="G62" s="308"/>
      <c r="H62" s="36">
        <f>I6+I21+I49</f>
        <v>85</v>
      </c>
    </row>
  </sheetData>
  <mergeCells count="115">
    <mergeCell ref="I6:I19"/>
    <mergeCell ref="A55:H55"/>
    <mergeCell ref="A56:A58"/>
    <mergeCell ref="B56:C58"/>
    <mergeCell ref="E58:G58"/>
    <mergeCell ref="A59:A61"/>
    <mergeCell ref="B59:C61"/>
    <mergeCell ref="E59:G59"/>
    <mergeCell ref="E61:G61"/>
    <mergeCell ref="A34:A36"/>
    <mergeCell ref="B34:C36"/>
    <mergeCell ref="D34:D36"/>
    <mergeCell ref="H34:H36"/>
    <mergeCell ref="A37:A40"/>
    <mergeCell ref="B37:C40"/>
    <mergeCell ref="D37:D40"/>
    <mergeCell ref="H37:H40"/>
    <mergeCell ref="A44:A46"/>
    <mergeCell ref="B44:C46"/>
    <mergeCell ref="E35:G35"/>
    <mergeCell ref="E36:G36"/>
    <mergeCell ref="E37:G37"/>
    <mergeCell ref="E38:G38"/>
    <mergeCell ref="E39:G39"/>
    <mergeCell ref="A62:G62"/>
    <mergeCell ref="E56:G56"/>
    <mergeCell ref="E57:G57"/>
    <mergeCell ref="E60:G60"/>
    <mergeCell ref="H28:H30"/>
    <mergeCell ref="E29:G29"/>
    <mergeCell ref="E30:G30"/>
    <mergeCell ref="A31:A33"/>
    <mergeCell ref="B31:C33"/>
    <mergeCell ref="D31:D33"/>
    <mergeCell ref="H31:H33"/>
    <mergeCell ref="E31:G31"/>
    <mergeCell ref="E32:G32"/>
    <mergeCell ref="E33:G33"/>
    <mergeCell ref="E34:G34"/>
    <mergeCell ref="A41:A43"/>
    <mergeCell ref="B41:C43"/>
    <mergeCell ref="D41:D43"/>
    <mergeCell ref="E41:G41"/>
    <mergeCell ref="A28:A30"/>
    <mergeCell ref="B28:C30"/>
    <mergeCell ref="D28:D30"/>
    <mergeCell ref="E28:G28"/>
    <mergeCell ref="E54:G54"/>
    <mergeCell ref="A48:H48"/>
    <mergeCell ref="A49:A51"/>
    <mergeCell ref="B49:C51"/>
    <mergeCell ref="E50:G50"/>
    <mergeCell ref="A52:A54"/>
    <mergeCell ref="E40:G40"/>
    <mergeCell ref="E44:G44"/>
    <mergeCell ref="E45:G45"/>
    <mergeCell ref="E46:G46"/>
    <mergeCell ref="B47:C47"/>
    <mergeCell ref="E47:G47"/>
    <mergeCell ref="B52:C54"/>
    <mergeCell ref="E52:G52"/>
    <mergeCell ref="E53:G53"/>
    <mergeCell ref="H44:H46"/>
    <mergeCell ref="H41:H43"/>
    <mergeCell ref="E42:G42"/>
    <mergeCell ref="E43:G43"/>
    <mergeCell ref="E51:G51"/>
    <mergeCell ref="A20:H20"/>
    <mergeCell ref="A21:A24"/>
    <mergeCell ref="B21:C24"/>
    <mergeCell ref="D21:D24"/>
    <mergeCell ref="E21:G21"/>
    <mergeCell ref="H21:H24"/>
    <mergeCell ref="E22:G23"/>
    <mergeCell ref="E24:G24"/>
    <mergeCell ref="A25:A27"/>
    <mergeCell ref="B25:C27"/>
    <mergeCell ref="D25:D27"/>
    <mergeCell ref="E25:G25"/>
    <mergeCell ref="H25:H27"/>
    <mergeCell ref="E26:G26"/>
    <mergeCell ref="E27:G27"/>
    <mergeCell ref="D15:D17"/>
    <mergeCell ref="E15:G16"/>
    <mergeCell ref="H15:H17"/>
    <mergeCell ref="E17:G17"/>
    <mergeCell ref="B18:C18"/>
    <mergeCell ref="E18:G18"/>
    <mergeCell ref="B19:C19"/>
    <mergeCell ref="E19:G19"/>
    <mergeCell ref="E49:G49"/>
    <mergeCell ref="I49:I54"/>
    <mergeCell ref="I56:I61"/>
    <mergeCell ref="I21:I47"/>
    <mergeCell ref="A2:H2"/>
    <mergeCell ref="A10:A13"/>
    <mergeCell ref="B10:C13"/>
    <mergeCell ref="D10:D13"/>
    <mergeCell ref="E10:G11"/>
    <mergeCell ref="H10:H13"/>
    <mergeCell ref="E12:G12"/>
    <mergeCell ref="E13:G13"/>
    <mergeCell ref="B14:C14"/>
    <mergeCell ref="E14:G14"/>
    <mergeCell ref="B4:C4"/>
    <mergeCell ref="E4:G4"/>
    <mergeCell ref="A5:H5"/>
    <mergeCell ref="A6:A9"/>
    <mergeCell ref="B6:C9"/>
    <mergeCell ref="D6:D9"/>
    <mergeCell ref="E6:G6"/>
    <mergeCell ref="H6:H9"/>
    <mergeCell ref="E7:G9"/>
    <mergeCell ref="A15:A17"/>
    <mergeCell ref="B15:C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I62"/>
  <sheetViews>
    <sheetView topLeftCell="A10" workbookViewId="0">
      <selection activeCell="H63" sqref="H63"/>
    </sheetView>
  </sheetViews>
  <sheetFormatPr defaultRowHeight="15"/>
  <cols>
    <col min="1" max="1" width="39.5703125" customWidth="1"/>
    <col min="4" max="4" width="12.42578125" customWidth="1"/>
    <col min="7" max="7" width="26.85546875" customWidth="1"/>
    <col min="8" max="8" width="13.7109375" customWidth="1"/>
  </cols>
  <sheetData>
    <row r="2" spans="1:9" ht="18.75">
      <c r="A2" s="170" t="s">
        <v>88</v>
      </c>
      <c r="B2" s="170"/>
      <c r="C2" s="170"/>
      <c r="D2" s="170"/>
      <c r="E2" s="170"/>
      <c r="F2" s="170"/>
      <c r="G2" s="170"/>
      <c r="H2" s="170"/>
    </row>
    <row r="3" spans="1:9" ht="18">
      <c r="A3" s="25" t="s">
        <v>128</v>
      </c>
      <c r="B3" s="26"/>
      <c r="C3" s="26"/>
      <c r="D3" s="26"/>
      <c r="E3" s="27"/>
      <c r="F3" s="27"/>
      <c r="G3" s="27"/>
      <c r="H3" s="28"/>
    </row>
    <row r="4" spans="1:9" ht="63">
      <c r="A4" s="9" t="s">
        <v>15</v>
      </c>
      <c r="B4" s="272" t="s">
        <v>16</v>
      </c>
      <c r="C4" s="273"/>
      <c r="D4" s="29" t="s">
        <v>17</v>
      </c>
      <c r="E4" s="272" t="s">
        <v>89</v>
      </c>
      <c r="F4" s="274"/>
      <c r="G4" s="273"/>
      <c r="H4" s="30" t="s">
        <v>90</v>
      </c>
    </row>
    <row r="5" spans="1:9" ht="15.75">
      <c r="A5" s="288" t="s">
        <v>18</v>
      </c>
      <c r="B5" s="289"/>
      <c r="C5" s="289"/>
      <c r="D5" s="289"/>
      <c r="E5" s="289"/>
      <c r="F5" s="289"/>
      <c r="G5" s="289"/>
      <c r="H5" s="290"/>
    </row>
    <row r="6" spans="1:9" ht="23.25" customHeight="1">
      <c r="A6" s="175" t="s">
        <v>32</v>
      </c>
      <c r="B6" s="216" t="s">
        <v>33</v>
      </c>
      <c r="C6" s="275"/>
      <c r="D6" s="280">
        <v>9.3000000000000007</v>
      </c>
      <c r="E6" s="240" t="s">
        <v>200</v>
      </c>
      <c r="F6" s="240"/>
      <c r="G6" s="240"/>
      <c r="H6" s="281">
        <v>5</v>
      </c>
      <c r="I6" s="325">
        <f>H6+H10+H14+H15+H18+H19</f>
        <v>55</v>
      </c>
    </row>
    <row r="7" spans="1:9" ht="15" customHeight="1">
      <c r="A7" s="176"/>
      <c r="B7" s="276"/>
      <c r="C7" s="277"/>
      <c r="D7" s="184"/>
      <c r="E7" s="316" t="s">
        <v>201</v>
      </c>
      <c r="F7" s="317"/>
      <c r="G7" s="318"/>
      <c r="H7" s="282"/>
      <c r="I7" s="326"/>
    </row>
    <row r="8" spans="1:9" ht="4.5" customHeight="1">
      <c r="A8" s="176"/>
      <c r="B8" s="276"/>
      <c r="C8" s="277"/>
      <c r="D8" s="184"/>
      <c r="E8" s="319"/>
      <c r="F8" s="320"/>
      <c r="G8" s="321"/>
      <c r="H8" s="282"/>
      <c r="I8" s="326"/>
    </row>
    <row r="9" spans="1:9" ht="5.25" customHeight="1">
      <c r="A9" s="177"/>
      <c r="B9" s="278"/>
      <c r="C9" s="279"/>
      <c r="D9" s="185"/>
      <c r="E9" s="322"/>
      <c r="F9" s="323"/>
      <c r="G9" s="324"/>
      <c r="H9" s="283"/>
      <c r="I9" s="326"/>
    </row>
    <row r="10" spans="1:9" ht="15" customHeight="1">
      <c r="A10" s="175" t="s">
        <v>34</v>
      </c>
      <c r="B10" s="216" t="s">
        <v>35</v>
      </c>
      <c r="C10" s="275"/>
      <c r="D10" s="280">
        <v>94</v>
      </c>
      <c r="E10" s="240" t="s">
        <v>187</v>
      </c>
      <c r="F10" s="240"/>
      <c r="G10" s="285"/>
      <c r="H10" s="281">
        <v>10</v>
      </c>
      <c r="I10" s="326"/>
    </row>
    <row r="11" spans="1:9" ht="15" customHeight="1">
      <c r="A11" s="176"/>
      <c r="B11" s="276"/>
      <c r="C11" s="277"/>
      <c r="D11" s="184"/>
      <c r="E11" s="285"/>
      <c r="F11" s="285"/>
      <c r="G11" s="285"/>
      <c r="H11" s="282"/>
      <c r="I11" s="326"/>
    </row>
    <row r="12" spans="1:9" ht="15" customHeight="1">
      <c r="A12" s="176"/>
      <c r="B12" s="276"/>
      <c r="C12" s="277"/>
      <c r="D12" s="184"/>
      <c r="E12" s="291" t="s">
        <v>91</v>
      </c>
      <c r="F12" s="292"/>
      <c r="G12" s="293"/>
      <c r="H12" s="282"/>
      <c r="I12" s="326"/>
    </row>
    <row r="13" spans="1:9" ht="15" customHeight="1">
      <c r="A13" s="177"/>
      <c r="B13" s="278"/>
      <c r="C13" s="279"/>
      <c r="D13" s="185"/>
      <c r="E13" s="240" t="s">
        <v>92</v>
      </c>
      <c r="F13" s="240"/>
      <c r="G13" s="240"/>
      <c r="H13" s="283"/>
      <c r="I13" s="326"/>
    </row>
    <row r="14" spans="1:9" ht="18.75" customHeight="1">
      <c r="A14" s="62" t="s">
        <v>36</v>
      </c>
      <c r="B14" s="251" t="s">
        <v>150</v>
      </c>
      <c r="C14" s="251"/>
      <c r="D14" s="65">
        <v>1</v>
      </c>
      <c r="E14" s="241"/>
      <c r="F14" s="241"/>
      <c r="G14" s="241"/>
      <c r="H14" s="66">
        <v>10</v>
      </c>
      <c r="I14" s="326"/>
    </row>
    <row r="15" spans="1:9" ht="15" customHeight="1">
      <c r="A15" s="187" t="s">
        <v>37</v>
      </c>
      <c r="B15" s="251" t="s">
        <v>38</v>
      </c>
      <c r="C15" s="152"/>
      <c r="D15" s="280">
        <v>81</v>
      </c>
      <c r="E15" s="284" t="s">
        <v>93</v>
      </c>
      <c r="F15" s="240"/>
      <c r="G15" s="285"/>
      <c r="H15" s="287">
        <v>10</v>
      </c>
      <c r="I15" s="326"/>
    </row>
    <row r="16" spans="1:9" ht="15" customHeight="1">
      <c r="A16" s="187"/>
      <c r="B16" s="251"/>
      <c r="C16" s="152"/>
      <c r="D16" s="184"/>
      <c r="E16" s="286"/>
      <c r="F16" s="285"/>
      <c r="G16" s="285"/>
      <c r="H16" s="287"/>
      <c r="I16" s="326"/>
    </row>
    <row r="17" spans="1:9" ht="15" customHeight="1">
      <c r="A17" s="187"/>
      <c r="B17" s="251"/>
      <c r="C17" s="152"/>
      <c r="D17" s="185"/>
      <c r="E17" s="284" t="s">
        <v>92</v>
      </c>
      <c r="F17" s="240"/>
      <c r="G17" s="240"/>
      <c r="H17" s="287"/>
      <c r="I17" s="326"/>
    </row>
    <row r="18" spans="1:9" ht="25.5">
      <c r="A18" s="62" t="s">
        <v>39</v>
      </c>
      <c r="B18" s="251" t="s">
        <v>40</v>
      </c>
      <c r="C18" s="251"/>
      <c r="D18" s="61">
        <v>100</v>
      </c>
      <c r="E18" s="241" t="s">
        <v>94</v>
      </c>
      <c r="F18" s="241"/>
      <c r="G18" s="241"/>
      <c r="H18" s="66">
        <v>10</v>
      </c>
      <c r="I18" s="326"/>
    </row>
    <row r="19" spans="1:9" ht="18.75" customHeight="1">
      <c r="A19" s="62" t="s">
        <v>41</v>
      </c>
      <c r="B19" s="251" t="s">
        <v>42</v>
      </c>
      <c r="C19" s="251"/>
      <c r="D19" s="64">
        <v>95</v>
      </c>
      <c r="E19" s="241" t="s">
        <v>95</v>
      </c>
      <c r="F19" s="241"/>
      <c r="G19" s="241"/>
      <c r="H19" s="66">
        <v>10</v>
      </c>
      <c r="I19" s="327"/>
    </row>
    <row r="20" spans="1:9">
      <c r="A20" s="158" t="s">
        <v>73</v>
      </c>
      <c r="B20" s="289"/>
      <c r="C20" s="289"/>
      <c r="D20" s="289"/>
      <c r="E20" s="289"/>
      <c r="F20" s="289"/>
      <c r="G20" s="289"/>
      <c r="H20" s="290"/>
    </row>
    <row r="21" spans="1:9">
      <c r="A21" s="194" t="s">
        <v>74</v>
      </c>
      <c r="B21" s="216" t="s">
        <v>38</v>
      </c>
      <c r="C21" s="275"/>
      <c r="D21" s="280">
        <v>15</v>
      </c>
      <c r="E21" s="247" t="s">
        <v>100</v>
      </c>
      <c r="F21" s="301"/>
      <c r="G21" s="284"/>
      <c r="H21" s="281">
        <v>3</v>
      </c>
      <c r="I21" s="67"/>
    </row>
    <row r="22" spans="1:9">
      <c r="A22" s="195"/>
      <c r="B22" s="276"/>
      <c r="C22" s="277"/>
      <c r="D22" s="184"/>
      <c r="E22" s="240" t="s">
        <v>101</v>
      </c>
      <c r="F22" s="240"/>
      <c r="G22" s="285"/>
      <c r="H22" s="282"/>
      <c r="I22" s="270">
        <f>SUM(H21:H47)</f>
        <v>96</v>
      </c>
    </row>
    <row r="23" spans="1:9">
      <c r="A23" s="195"/>
      <c r="B23" s="276"/>
      <c r="C23" s="277"/>
      <c r="D23" s="184"/>
      <c r="E23" s="285"/>
      <c r="F23" s="285"/>
      <c r="G23" s="285"/>
      <c r="H23" s="282"/>
      <c r="I23" s="271"/>
    </row>
    <row r="24" spans="1:9">
      <c r="A24" s="196"/>
      <c r="B24" s="278"/>
      <c r="C24" s="279"/>
      <c r="D24" s="185"/>
      <c r="E24" s="240" t="s">
        <v>102</v>
      </c>
      <c r="F24" s="240"/>
      <c r="G24" s="240"/>
      <c r="H24" s="283"/>
      <c r="I24" s="271"/>
    </row>
    <row r="25" spans="1:9">
      <c r="A25" s="201" t="s">
        <v>75</v>
      </c>
      <c r="B25" s="251" t="s">
        <v>38</v>
      </c>
      <c r="C25" s="251"/>
      <c r="D25" s="280">
        <v>4</v>
      </c>
      <c r="E25" s="247" t="s">
        <v>103</v>
      </c>
      <c r="F25" s="301"/>
      <c r="G25" s="284"/>
      <c r="H25" s="281">
        <v>3</v>
      </c>
      <c r="I25" s="271"/>
    </row>
    <row r="26" spans="1:9">
      <c r="A26" s="202"/>
      <c r="B26" s="251"/>
      <c r="C26" s="251"/>
      <c r="D26" s="184"/>
      <c r="E26" s="247" t="s">
        <v>104</v>
      </c>
      <c r="F26" s="301"/>
      <c r="G26" s="284"/>
      <c r="H26" s="282"/>
      <c r="I26" s="271"/>
    </row>
    <row r="27" spans="1:9">
      <c r="A27" s="203"/>
      <c r="B27" s="251"/>
      <c r="C27" s="251"/>
      <c r="D27" s="185"/>
      <c r="E27" s="240" t="s">
        <v>105</v>
      </c>
      <c r="F27" s="240"/>
      <c r="G27" s="240"/>
      <c r="H27" s="283"/>
      <c r="I27" s="271"/>
    </row>
    <row r="28" spans="1:9">
      <c r="A28" s="207" t="s">
        <v>76</v>
      </c>
      <c r="B28" s="251" t="s">
        <v>38</v>
      </c>
      <c r="C28" s="228"/>
      <c r="D28" s="294">
        <v>23</v>
      </c>
      <c r="E28" s="241" t="s">
        <v>106</v>
      </c>
      <c r="F28" s="241"/>
      <c r="G28" s="297"/>
      <c r="H28" s="287">
        <v>10</v>
      </c>
      <c r="I28" s="271"/>
    </row>
    <row r="29" spans="1:9">
      <c r="A29" s="207"/>
      <c r="B29" s="251"/>
      <c r="C29" s="228"/>
      <c r="D29" s="295"/>
      <c r="E29" s="298" t="s">
        <v>107</v>
      </c>
      <c r="F29" s="299"/>
      <c r="G29" s="300"/>
      <c r="H29" s="287"/>
      <c r="I29" s="271"/>
    </row>
    <row r="30" spans="1:9">
      <c r="A30" s="208"/>
      <c r="B30" s="228"/>
      <c r="C30" s="228"/>
      <c r="D30" s="296"/>
      <c r="E30" s="240" t="s">
        <v>108</v>
      </c>
      <c r="F30" s="240"/>
      <c r="G30" s="240"/>
      <c r="H30" s="287"/>
      <c r="I30" s="271"/>
    </row>
    <row r="31" spans="1:9">
      <c r="A31" s="207" t="s">
        <v>77</v>
      </c>
      <c r="B31" s="251" t="s">
        <v>38</v>
      </c>
      <c r="C31" s="251"/>
      <c r="D31" s="280">
        <v>15</v>
      </c>
      <c r="E31" s="247" t="s">
        <v>189</v>
      </c>
      <c r="F31" s="248"/>
      <c r="G31" s="249"/>
      <c r="H31" s="287">
        <v>10</v>
      </c>
      <c r="I31" s="271"/>
    </row>
    <row r="32" spans="1:9">
      <c r="A32" s="208"/>
      <c r="B32" s="251"/>
      <c r="C32" s="251"/>
      <c r="D32" s="184"/>
      <c r="E32" s="247" t="s">
        <v>188</v>
      </c>
      <c r="F32" s="248"/>
      <c r="G32" s="249"/>
      <c r="H32" s="287"/>
      <c r="I32" s="271"/>
    </row>
    <row r="33" spans="1:9">
      <c r="A33" s="208"/>
      <c r="B33" s="251"/>
      <c r="C33" s="251"/>
      <c r="D33" s="185"/>
      <c r="E33" s="240" t="s">
        <v>110</v>
      </c>
      <c r="F33" s="240"/>
      <c r="G33" s="240"/>
      <c r="H33" s="287"/>
      <c r="I33" s="271"/>
    </row>
    <row r="34" spans="1:9">
      <c r="A34" s="204" t="s">
        <v>78</v>
      </c>
      <c r="B34" s="216" t="s">
        <v>38</v>
      </c>
      <c r="C34" s="275"/>
      <c r="D34" s="280">
        <v>42</v>
      </c>
      <c r="E34" s="247" t="s">
        <v>111</v>
      </c>
      <c r="F34" s="301"/>
      <c r="G34" s="284"/>
      <c r="H34" s="281">
        <v>10</v>
      </c>
      <c r="I34" s="271"/>
    </row>
    <row r="35" spans="1:9">
      <c r="A35" s="205"/>
      <c r="B35" s="276"/>
      <c r="C35" s="277"/>
      <c r="D35" s="184"/>
      <c r="E35" s="247" t="s">
        <v>112</v>
      </c>
      <c r="F35" s="301"/>
      <c r="G35" s="284"/>
      <c r="H35" s="282"/>
      <c r="I35" s="271"/>
    </row>
    <row r="36" spans="1:9">
      <c r="A36" s="206"/>
      <c r="B36" s="278"/>
      <c r="C36" s="279"/>
      <c r="D36" s="185"/>
      <c r="E36" s="247" t="s">
        <v>113</v>
      </c>
      <c r="F36" s="301"/>
      <c r="G36" s="284"/>
      <c r="H36" s="283"/>
      <c r="I36" s="271"/>
    </row>
    <row r="37" spans="1:9">
      <c r="A37" s="204" t="s">
        <v>161</v>
      </c>
      <c r="B37" s="216" t="s">
        <v>38</v>
      </c>
      <c r="C37" s="275"/>
      <c r="D37" s="280">
        <v>90</v>
      </c>
      <c r="E37" s="247" t="s">
        <v>183</v>
      </c>
      <c r="F37" s="301"/>
      <c r="G37" s="284"/>
      <c r="H37" s="281">
        <v>10</v>
      </c>
      <c r="I37" s="271"/>
    </row>
    <row r="38" spans="1:9">
      <c r="A38" s="205"/>
      <c r="B38" s="276"/>
      <c r="C38" s="277"/>
      <c r="D38" s="184"/>
      <c r="E38" s="247" t="s">
        <v>184</v>
      </c>
      <c r="F38" s="301"/>
      <c r="G38" s="284"/>
      <c r="H38" s="282"/>
      <c r="I38" s="271"/>
    </row>
    <row r="39" spans="1:9">
      <c r="A39" s="205"/>
      <c r="B39" s="276"/>
      <c r="C39" s="277"/>
      <c r="D39" s="184"/>
      <c r="E39" s="247" t="s">
        <v>191</v>
      </c>
      <c r="F39" s="301"/>
      <c r="G39" s="284"/>
      <c r="H39" s="282"/>
      <c r="I39" s="271"/>
    </row>
    <row r="40" spans="1:9">
      <c r="A40" s="206"/>
      <c r="B40" s="278"/>
      <c r="C40" s="279"/>
      <c r="D40" s="185"/>
      <c r="E40" s="311" t="s">
        <v>186</v>
      </c>
      <c r="F40" s="312"/>
      <c r="G40" s="313"/>
      <c r="H40" s="283"/>
      <c r="I40" s="271"/>
    </row>
    <row r="41" spans="1:9" ht="15" customHeight="1">
      <c r="A41" s="204" t="s">
        <v>192</v>
      </c>
      <c r="B41" s="216" t="s">
        <v>193</v>
      </c>
      <c r="C41" s="217"/>
      <c r="D41" s="280">
        <v>58</v>
      </c>
      <c r="E41" s="311" t="s">
        <v>194</v>
      </c>
      <c r="F41" s="314"/>
      <c r="G41" s="315"/>
      <c r="H41" s="281">
        <v>10</v>
      </c>
      <c r="I41" s="271"/>
    </row>
    <row r="42" spans="1:9">
      <c r="A42" s="214"/>
      <c r="B42" s="218"/>
      <c r="C42" s="219"/>
      <c r="D42" s="150"/>
      <c r="E42" s="311" t="s">
        <v>195</v>
      </c>
      <c r="F42" s="314"/>
      <c r="G42" s="315"/>
      <c r="H42" s="150"/>
      <c r="I42" s="271"/>
    </row>
    <row r="43" spans="1:9">
      <c r="A43" s="215"/>
      <c r="B43" s="220"/>
      <c r="C43" s="221"/>
      <c r="D43" s="151"/>
      <c r="E43" s="311" t="s">
        <v>186</v>
      </c>
      <c r="F43" s="314"/>
      <c r="G43" s="315"/>
      <c r="H43" s="151"/>
      <c r="I43" s="271"/>
    </row>
    <row r="44" spans="1:9">
      <c r="A44" s="204" t="s">
        <v>79</v>
      </c>
      <c r="B44" s="216" t="s">
        <v>80</v>
      </c>
      <c r="C44" s="275"/>
      <c r="D44" s="64">
        <v>0</v>
      </c>
      <c r="E44" s="247" t="s">
        <v>114</v>
      </c>
      <c r="F44" s="301"/>
      <c r="G44" s="284"/>
      <c r="H44" s="281">
        <v>40</v>
      </c>
      <c r="I44" s="271"/>
    </row>
    <row r="45" spans="1:9">
      <c r="A45" s="205"/>
      <c r="B45" s="276"/>
      <c r="C45" s="277"/>
      <c r="D45" s="64">
        <v>0</v>
      </c>
      <c r="E45" s="247" t="s">
        <v>115</v>
      </c>
      <c r="F45" s="301"/>
      <c r="G45" s="284"/>
      <c r="H45" s="150"/>
      <c r="I45" s="271"/>
    </row>
    <row r="46" spans="1:9">
      <c r="A46" s="206"/>
      <c r="B46" s="278"/>
      <c r="C46" s="279"/>
      <c r="D46" s="64">
        <v>4</v>
      </c>
      <c r="E46" s="247" t="s">
        <v>116</v>
      </c>
      <c r="F46" s="301"/>
      <c r="G46" s="284"/>
      <c r="H46" s="151"/>
      <c r="I46" s="271"/>
    </row>
    <row r="47" spans="1:9" ht="25.5">
      <c r="A47" s="63" t="s">
        <v>160</v>
      </c>
      <c r="B47" s="152" t="s">
        <v>64</v>
      </c>
      <c r="C47" s="309"/>
      <c r="D47" s="35">
        <v>0</v>
      </c>
      <c r="E47" s="247" t="s">
        <v>117</v>
      </c>
      <c r="F47" s="301"/>
      <c r="G47" s="284"/>
      <c r="H47" s="66">
        <v>0</v>
      </c>
      <c r="I47" s="271"/>
    </row>
    <row r="48" spans="1:9" ht="15.75">
      <c r="A48" s="158" t="s">
        <v>331</v>
      </c>
      <c r="B48" s="197"/>
      <c r="C48" s="197"/>
      <c r="D48" s="197"/>
      <c r="E48" s="197"/>
      <c r="F48" s="197"/>
      <c r="G48" s="197"/>
      <c r="H48" s="198"/>
      <c r="I48" s="74"/>
    </row>
    <row r="49" spans="1:9" ht="18.75">
      <c r="A49" s="194" t="s">
        <v>81</v>
      </c>
      <c r="B49" s="216" t="s">
        <v>82</v>
      </c>
      <c r="C49" s="275"/>
      <c r="D49" s="64">
        <v>0</v>
      </c>
      <c r="E49" s="310" t="s">
        <v>118</v>
      </c>
      <c r="F49" s="310"/>
      <c r="G49" s="310"/>
      <c r="H49" s="66">
        <v>0</v>
      </c>
      <c r="I49" s="270">
        <f>SUM(H49:H54)</f>
        <v>0</v>
      </c>
    </row>
    <row r="50" spans="1:9" ht="18.75">
      <c r="A50" s="195"/>
      <c r="B50" s="276"/>
      <c r="C50" s="277"/>
      <c r="D50" s="64">
        <v>0</v>
      </c>
      <c r="E50" s="305" t="s">
        <v>119</v>
      </c>
      <c r="F50" s="306"/>
      <c r="G50" s="286"/>
      <c r="H50" s="66">
        <v>0</v>
      </c>
      <c r="I50" s="331"/>
    </row>
    <row r="51" spans="1:9" ht="18.75">
      <c r="A51" s="196"/>
      <c r="B51" s="278"/>
      <c r="C51" s="279"/>
      <c r="D51" s="64">
        <v>0</v>
      </c>
      <c r="E51" s="247" t="s">
        <v>120</v>
      </c>
      <c r="F51" s="301"/>
      <c r="G51" s="284"/>
      <c r="H51" s="66">
        <v>0</v>
      </c>
      <c r="I51" s="331"/>
    </row>
    <row r="52" spans="1:9" ht="18.75">
      <c r="A52" s="194" t="s">
        <v>83</v>
      </c>
      <c r="B52" s="216" t="s">
        <v>84</v>
      </c>
      <c r="C52" s="275"/>
      <c r="D52" s="64">
        <v>0</v>
      </c>
      <c r="E52" s="302" t="s">
        <v>121</v>
      </c>
      <c r="F52" s="303"/>
      <c r="G52" s="304"/>
      <c r="H52" s="66">
        <v>0</v>
      </c>
      <c r="I52" s="331"/>
    </row>
    <row r="53" spans="1:9" ht="18.75">
      <c r="A53" s="195"/>
      <c r="B53" s="276"/>
      <c r="C53" s="277"/>
      <c r="D53" s="64">
        <v>0</v>
      </c>
      <c r="E53" s="305" t="s">
        <v>122</v>
      </c>
      <c r="F53" s="306"/>
      <c r="G53" s="286"/>
      <c r="H53" s="66">
        <v>0</v>
      </c>
      <c r="I53" s="331"/>
    </row>
    <row r="54" spans="1:9" ht="18.75">
      <c r="A54" s="196"/>
      <c r="B54" s="278"/>
      <c r="C54" s="279"/>
      <c r="D54" s="64">
        <v>0</v>
      </c>
      <c r="E54" s="247" t="s">
        <v>123</v>
      </c>
      <c r="F54" s="301"/>
      <c r="G54" s="284"/>
      <c r="H54" s="66">
        <v>0</v>
      </c>
      <c r="I54" s="331"/>
    </row>
    <row r="55" spans="1:9" ht="15.75">
      <c r="A55" s="158" t="s">
        <v>332</v>
      </c>
      <c r="B55" s="197"/>
      <c r="C55" s="197"/>
      <c r="D55" s="197"/>
      <c r="E55" s="197"/>
      <c r="F55" s="197"/>
      <c r="G55" s="197"/>
      <c r="H55" s="198"/>
    </row>
    <row r="56" spans="1:9" ht="18.75" customHeight="1">
      <c r="A56" s="194" t="s">
        <v>81</v>
      </c>
      <c r="B56" s="216" t="s">
        <v>82</v>
      </c>
      <c r="C56" s="275"/>
      <c r="D56" s="96">
        <v>0</v>
      </c>
      <c r="E56" s="310" t="s">
        <v>118</v>
      </c>
      <c r="F56" s="310"/>
      <c r="G56" s="310"/>
      <c r="H56" s="98">
        <v>0</v>
      </c>
      <c r="I56" s="270">
        <f>SUM(H56:H61)</f>
        <v>0</v>
      </c>
    </row>
    <row r="57" spans="1:9" ht="18.75" customHeight="1">
      <c r="A57" s="195"/>
      <c r="B57" s="276"/>
      <c r="C57" s="277"/>
      <c r="D57" s="96">
        <v>0</v>
      </c>
      <c r="E57" s="305" t="s">
        <v>119</v>
      </c>
      <c r="F57" s="306"/>
      <c r="G57" s="286"/>
      <c r="H57" s="98">
        <v>0</v>
      </c>
      <c r="I57" s="271"/>
    </row>
    <row r="58" spans="1:9" ht="18.75" customHeight="1">
      <c r="A58" s="196"/>
      <c r="B58" s="278"/>
      <c r="C58" s="279"/>
      <c r="D58" s="96">
        <v>0</v>
      </c>
      <c r="E58" s="247" t="s">
        <v>120</v>
      </c>
      <c r="F58" s="301"/>
      <c r="G58" s="284"/>
      <c r="H58" s="98">
        <v>0</v>
      </c>
      <c r="I58" s="271"/>
    </row>
    <row r="59" spans="1:9" ht="18.75" customHeight="1">
      <c r="A59" s="194" t="s">
        <v>83</v>
      </c>
      <c r="B59" s="216" t="s">
        <v>84</v>
      </c>
      <c r="C59" s="275"/>
      <c r="D59" s="96">
        <v>0</v>
      </c>
      <c r="E59" s="302" t="s">
        <v>121</v>
      </c>
      <c r="F59" s="303"/>
      <c r="G59" s="304"/>
      <c r="H59" s="98">
        <v>0</v>
      </c>
      <c r="I59" s="271"/>
    </row>
    <row r="60" spans="1:9" ht="18.75" customHeight="1">
      <c r="A60" s="195"/>
      <c r="B60" s="276"/>
      <c r="C60" s="277"/>
      <c r="D60" s="96">
        <v>0</v>
      </c>
      <c r="E60" s="305" t="s">
        <v>122</v>
      </c>
      <c r="F60" s="306"/>
      <c r="G60" s="286"/>
      <c r="H60" s="98">
        <v>0</v>
      </c>
      <c r="I60" s="271"/>
    </row>
    <row r="61" spans="1:9" ht="18.75" customHeight="1">
      <c r="A61" s="196"/>
      <c r="B61" s="278"/>
      <c r="C61" s="279"/>
      <c r="D61" s="96">
        <v>0</v>
      </c>
      <c r="E61" s="247" t="s">
        <v>123</v>
      </c>
      <c r="F61" s="301"/>
      <c r="G61" s="284"/>
      <c r="H61" s="98">
        <v>0</v>
      </c>
      <c r="I61" s="271"/>
    </row>
    <row r="62" spans="1:9" ht="26.25">
      <c r="A62" s="308" t="s">
        <v>87</v>
      </c>
      <c r="B62" s="308"/>
      <c r="C62" s="308"/>
      <c r="D62" s="308"/>
      <c r="E62" s="308"/>
      <c r="F62" s="308"/>
      <c r="G62" s="308"/>
      <c r="H62" s="36">
        <f>I56+I49+I22+I6</f>
        <v>151</v>
      </c>
    </row>
  </sheetData>
  <mergeCells count="115">
    <mergeCell ref="I49:I54"/>
    <mergeCell ref="H41:H43"/>
    <mergeCell ref="E42:G42"/>
    <mergeCell ref="E43:G43"/>
    <mergeCell ref="E7:G9"/>
    <mergeCell ref="I6:I19"/>
    <mergeCell ref="A10:A13"/>
    <mergeCell ref="B10:C13"/>
    <mergeCell ref="D10:D13"/>
    <mergeCell ref="E10:G11"/>
    <mergeCell ref="H10:H13"/>
    <mergeCell ref="E12:G12"/>
    <mergeCell ref="E13:G13"/>
    <mergeCell ref="H15:H17"/>
    <mergeCell ref="E17:G17"/>
    <mergeCell ref="B18:C18"/>
    <mergeCell ref="E18:G18"/>
    <mergeCell ref="B19:C19"/>
    <mergeCell ref="E19:G19"/>
    <mergeCell ref="B14:C14"/>
    <mergeCell ref="E14:G14"/>
    <mergeCell ref="A15:A17"/>
    <mergeCell ref="B15:C17"/>
    <mergeCell ref="D15:D17"/>
    <mergeCell ref="A2:H2"/>
    <mergeCell ref="B4:C4"/>
    <mergeCell ref="E4:G4"/>
    <mergeCell ref="A5:H5"/>
    <mergeCell ref="A6:A9"/>
    <mergeCell ref="B6:C9"/>
    <mergeCell ref="D6:D9"/>
    <mergeCell ref="E6:G6"/>
    <mergeCell ref="H6:H9"/>
    <mergeCell ref="A20:H20"/>
    <mergeCell ref="A21:A24"/>
    <mergeCell ref="B21:C24"/>
    <mergeCell ref="D21:D24"/>
    <mergeCell ref="E21:G21"/>
    <mergeCell ref="H21:H24"/>
    <mergeCell ref="E22:G23"/>
    <mergeCell ref="E24:G24"/>
    <mergeCell ref="E15:G16"/>
    <mergeCell ref="A28:A30"/>
    <mergeCell ref="B28:C30"/>
    <mergeCell ref="D28:D30"/>
    <mergeCell ref="E28:G28"/>
    <mergeCell ref="H28:H30"/>
    <mergeCell ref="E29:G29"/>
    <mergeCell ref="E30:G30"/>
    <mergeCell ref="A25:A27"/>
    <mergeCell ref="B25:C27"/>
    <mergeCell ref="D25:D27"/>
    <mergeCell ref="E25:G25"/>
    <mergeCell ref="H25:H27"/>
    <mergeCell ref="E26:G26"/>
    <mergeCell ref="E27:G27"/>
    <mergeCell ref="A34:A36"/>
    <mergeCell ref="B34:C36"/>
    <mergeCell ref="D34:D36"/>
    <mergeCell ref="E34:G34"/>
    <mergeCell ref="H34:H36"/>
    <mergeCell ref="E35:G35"/>
    <mergeCell ref="E36:G36"/>
    <mergeCell ref="A31:A33"/>
    <mergeCell ref="B31:C33"/>
    <mergeCell ref="D31:D33"/>
    <mergeCell ref="E31:G31"/>
    <mergeCell ref="H31:H33"/>
    <mergeCell ref="E32:G32"/>
    <mergeCell ref="E33:G33"/>
    <mergeCell ref="A37:A40"/>
    <mergeCell ref="B37:C40"/>
    <mergeCell ref="D37:D40"/>
    <mergeCell ref="E37:G37"/>
    <mergeCell ref="A41:A43"/>
    <mergeCell ref="B41:C43"/>
    <mergeCell ref="D41:D43"/>
    <mergeCell ref="E41:G41"/>
    <mergeCell ref="H37:H40"/>
    <mergeCell ref="E38:G38"/>
    <mergeCell ref="E39:G39"/>
    <mergeCell ref="E40:G40"/>
    <mergeCell ref="B49:C51"/>
    <mergeCell ref="E49:G49"/>
    <mergeCell ref="E50:G50"/>
    <mergeCell ref="E51:G51"/>
    <mergeCell ref="A44:A46"/>
    <mergeCell ref="B44:C46"/>
    <mergeCell ref="E44:G44"/>
    <mergeCell ref="E45:G45"/>
    <mergeCell ref="E46:G46"/>
    <mergeCell ref="H44:H46"/>
    <mergeCell ref="I22:I47"/>
    <mergeCell ref="A62:G62"/>
    <mergeCell ref="A59:A61"/>
    <mergeCell ref="B59:C61"/>
    <mergeCell ref="E59:G59"/>
    <mergeCell ref="E60:G60"/>
    <mergeCell ref="E61:G61"/>
    <mergeCell ref="A55:H55"/>
    <mergeCell ref="A56:A58"/>
    <mergeCell ref="B56:C58"/>
    <mergeCell ref="E56:G56"/>
    <mergeCell ref="E57:G57"/>
    <mergeCell ref="E58:G58"/>
    <mergeCell ref="I56:I61"/>
    <mergeCell ref="A52:A54"/>
    <mergeCell ref="B52:C54"/>
    <mergeCell ref="E52:G52"/>
    <mergeCell ref="E53:G53"/>
    <mergeCell ref="E54:G54"/>
    <mergeCell ref="B47:C47"/>
    <mergeCell ref="E47:G47"/>
    <mergeCell ref="A48:H48"/>
    <mergeCell ref="A49:A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рейтинг ОУ</vt:lpstr>
      <vt:lpstr>подробный рейтинг ОУ</vt:lpstr>
      <vt:lpstr>подробный рейтинг сайтов</vt:lpstr>
      <vt:lpstr>рейтинг сайтов по новостям</vt:lpstr>
      <vt:lpstr>Глядень</vt:lpstr>
      <vt:lpstr>Дорохово</vt:lpstr>
      <vt:lpstr>Краснополянск</vt:lpstr>
      <vt:lpstr>Крутояр</vt:lpstr>
      <vt:lpstr>Павловка</vt:lpstr>
      <vt:lpstr>Подсосный</vt:lpstr>
      <vt:lpstr>Преображенка</vt:lpstr>
      <vt:lpstr>Сахапта</vt:lpstr>
      <vt:lpstr>Сохновка</vt:lpstr>
      <vt:lpstr>Степной</vt:lpstr>
      <vt:lpstr>Антропово</vt:lpstr>
      <vt:lpstr>Медведск</vt:lpstr>
      <vt:lpstr>Сереж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Рома</cp:lastModifiedBy>
  <dcterms:created xsi:type="dcterms:W3CDTF">2012-06-06T05:58:18Z</dcterms:created>
  <dcterms:modified xsi:type="dcterms:W3CDTF">2013-07-08T13:15:18Z</dcterms:modified>
</cp:coreProperties>
</file>